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tefa\Desktop\"/>
    </mc:Choice>
  </mc:AlternateContent>
  <xr:revisionPtr revIDLastSave="0" documentId="8_{BA56ADDC-CF0C-401E-B7BF-CDD260935BEF}" xr6:coauthVersionLast="47" xr6:coauthVersionMax="47" xr10:uidLastSave="{00000000-0000-0000-0000-000000000000}"/>
  <bookViews>
    <workbookView xWindow="-108" yWindow="-108" windowWidth="23256" windowHeight="12456" tabRatio="912" xr2:uid="{00000000-000D-0000-FFFF-FFFF00000000}"/>
  </bookViews>
  <sheets>
    <sheet name="Zusammenstellung" sheetId="2" r:id="rId1"/>
    <sheet name="Ang1" sheetId="3" r:id="rId2"/>
    <sheet name="Ang2" sheetId="4" r:id="rId3"/>
    <sheet name="Ang3" sheetId="7" r:id="rId4"/>
    <sheet name="Ang4" sheetId="11" r:id="rId5"/>
    <sheet name="Ang5" sheetId="5" r:id="rId6"/>
    <sheet name="Ang6" sheetId="9" r:id="rId7"/>
    <sheet name="Ang7" sheetId="8" r:id="rId8"/>
    <sheet name="Ang8" sheetId="12" r:id="rId9"/>
    <sheet name="Ang9" sheetId="13" r:id="rId10"/>
    <sheet name="Ang10" sheetId="14" r:id="rId11"/>
    <sheet name="Monatstotal" sheetId="10" r:id="rId12"/>
  </sheets>
  <definedNames>
    <definedName name="AHV">Zusammenstellung!$C$13</definedName>
    <definedName name="ALV">Zusammenstellung!$C$14</definedName>
    <definedName name="ALVMAX">Zusammenstellung!$E$14</definedName>
    <definedName name="ALVMAX2">Zusammenstellung!$E$15</definedName>
    <definedName name="_xlnm.Print_Area" localSheetId="1">'Ang1'!$A$1:$Q$52</definedName>
    <definedName name="_xlnm.Print_Area" localSheetId="10">'Ang10'!$A$1:$Q$52</definedName>
    <definedName name="_xlnm.Print_Area" localSheetId="2">'Ang2'!$A$1:$Q$52</definedName>
    <definedName name="_xlnm.Print_Area" localSheetId="3">'Ang3'!$A$1:$Q$52</definedName>
    <definedName name="_xlnm.Print_Area" localSheetId="4">'Ang4'!$A$1:$Q$52</definedName>
    <definedName name="_xlnm.Print_Area" localSheetId="5">'Ang5'!$A$1:$Q$52</definedName>
    <definedName name="_xlnm.Print_Area" localSheetId="6">'Ang6'!$A$1:$Q$52</definedName>
    <definedName name="_xlnm.Print_Area" localSheetId="7">'Ang7'!$A$1:$Q$52</definedName>
    <definedName name="_xlnm.Print_Area" localSheetId="8">'Ang8'!$A$1:$Q$52</definedName>
    <definedName name="_xlnm.Print_Area" localSheetId="9">'Ang9'!$A$1:$Q$52</definedName>
    <definedName name="_xlnm.Print_Area" localSheetId="11">Monatstotal!$A$1:$Q$46</definedName>
    <definedName name="_xlnm.Print_Area" localSheetId="0">Zusammenstellung!$B$1:$R$54</definedName>
    <definedName name="Firma">Zusammenstellung!$B$2</definedName>
    <definedName name="Jahr">Zusammenstellung!$F$8</definedName>
    <definedName name="KTG">Zusammenstellung!$C$17</definedName>
    <definedName name="KTGW">Zusammenstellung!$C$18</definedName>
    <definedName name="NBU">Zusammenstellung!$C$16</definedName>
    <definedName name="Ort">Zusammenstellung!$B$3</definedName>
    <definedName name="Print_Area" localSheetId="1">'Ang1'!$A$1:$Q$52</definedName>
    <definedName name="Print_Area" localSheetId="10">'Ang10'!$A$1:$Q$52</definedName>
    <definedName name="Print_Area" localSheetId="2">'Ang2'!$A$1:$Q$52</definedName>
    <definedName name="Print_Area" localSheetId="3">'Ang3'!$A$1:$Q$52</definedName>
    <definedName name="Print_Area" localSheetId="4">'Ang4'!$A$1:$Q$52</definedName>
    <definedName name="Print_Area" localSheetId="5">'Ang5'!$A$1:$Q$52</definedName>
    <definedName name="Print_Area" localSheetId="6">'Ang6'!$A$1:$Q$52</definedName>
    <definedName name="Print_Area" localSheetId="7">'Ang7'!$A$1:$Q$52</definedName>
    <definedName name="Print_Area" localSheetId="8">'Ang8'!$A$1:$Q$52</definedName>
    <definedName name="Print_Area" localSheetId="9">'Ang9'!$A$1:$Q$52</definedName>
    <definedName name="Print_Area" localSheetId="11">Monatstotal!$A$1:$Q$46</definedName>
    <definedName name="Print_Area" localSheetId="0">Zusammenstellung!$B$2:$S$54</definedName>
    <definedName name="Version">Zusammenstellung!$I$53</definedName>
  </definedNames>
  <calcPr calcId="191029"/>
  <customWorkbookViews>
    <customWorkbookView name="muster - Persönliche Ansicht" guid="{04106264-F657-4A1A-B82E-CC675E3BD1F2}" mergeInterval="0" personalView="1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2" l="1"/>
  <c r="F27" i="3"/>
  <c r="B1" i="10" l="1"/>
  <c r="B1" i="14"/>
  <c r="B1" i="13"/>
  <c r="B1" i="12"/>
  <c r="B1" i="8"/>
  <c r="B1" i="9"/>
  <c r="B1" i="5"/>
  <c r="B1" i="11"/>
  <c r="B1" i="7"/>
  <c r="B1" i="4"/>
  <c r="B1" i="3"/>
  <c r="K18" i="14" l="1"/>
  <c r="K18" i="13"/>
  <c r="K18" i="12"/>
  <c r="K18" i="8"/>
  <c r="K18" i="9"/>
  <c r="K18" i="5"/>
  <c r="K18" i="11"/>
  <c r="K18" i="7"/>
  <c r="K18" i="4"/>
  <c r="L18" i="14"/>
  <c r="L18" i="13"/>
  <c r="L18" i="12"/>
  <c r="L18" i="8"/>
  <c r="L18" i="9"/>
  <c r="L18" i="5"/>
  <c r="L18" i="11"/>
  <c r="L18" i="7"/>
  <c r="L18" i="4"/>
  <c r="L18" i="3"/>
  <c r="K18" i="3" l="1"/>
  <c r="F22" i="3" l="1"/>
  <c r="G18" i="3"/>
  <c r="V33" i="4" l="1"/>
  <c r="V32" i="4"/>
  <c r="V33" i="7"/>
  <c r="V32" i="7"/>
  <c r="V33" i="11"/>
  <c r="V32" i="11"/>
  <c r="V33" i="5"/>
  <c r="V32" i="5"/>
  <c r="V33" i="9"/>
  <c r="V32" i="9"/>
  <c r="V33" i="8"/>
  <c r="V32" i="8"/>
  <c r="V33" i="12"/>
  <c r="V32" i="12"/>
  <c r="V33" i="13"/>
  <c r="V32" i="13"/>
  <c r="V33" i="14"/>
  <c r="V32" i="14"/>
  <c r="V33" i="3"/>
  <c r="V32" i="3"/>
  <c r="Q2" i="10" l="1"/>
  <c r="Q1" i="10"/>
  <c r="Q2" i="12"/>
  <c r="Q2" i="13"/>
  <c r="Q2" i="14"/>
  <c r="Q2" i="8"/>
  <c r="Q1" i="12"/>
  <c r="Q1" i="13"/>
  <c r="Q1" i="14"/>
  <c r="Q1" i="8"/>
  <c r="Q2" i="7"/>
  <c r="Q2" i="11"/>
  <c r="Q2" i="5"/>
  <c r="Q2" i="9"/>
  <c r="Q2" i="4"/>
  <c r="Q1" i="7"/>
  <c r="Q1" i="11"/>
  <c r="Q1" i="5"/>
  <c r="Q1" i="9"/>
  <c r="Q1" i="4"/>
  <c r="Q2" i="3"/>
  <c r="Q1" i="3"/>
  <c r="C13" i="4" l="1"/>
  <c r="C13" i="7"/>
  <c r="C13" i="11"/>
  <c r="C13" i="5"/>
  <c r="C13" i="9"/>
  <c r="C13" i="8"/>
  <c r="C13" i="12"/>
  <c r="C13" i="13"/>
  <c r="C13" i="14"/>
  <c r="C13" i="3"/>
  <c r="Q46" i="10" l="1"/>
  <c r="P27" i="10"/>
  <c r="N27" i="10"/>
  <c r="M27" i="10"/>
  <c r="J27" i="10"/>
  <c r="E27" i="10"/>
  <c r="D27" i="10"/>
  <c r="C27" i="10"/>
  <c r="B27" i="10"/>
  <c r="P26" i="10"/>
  <c r="N26" i="10"/>
  <c r="M26" i="10"/>
  <c r="J26" i="10"/>
  <c r="E26" i="10"/>
  <c r="D26" i="10"/>
  <c r="C26" i="10"/>
  <c r="B26" i="10"/>
  <c r="P25" i="10"/>
  <c r="N25" i="10"/>
  <c r="M25" i="10"/>
  <c r="J25" i="10"/>
  <c r="E25" i="10"/>
  <c r="D25" i="10"/>
  <c r="C25" i="10"/>
  <c r="B25" i="10"/>
  <c r="P24" i="10"/>
  <c r="N24" i="10"/>
  <c r="M24" i="10"/>
  <c r="J24" i="10"/>
  <c r="E24" i="10"/>
  <c r="D24" i="10"/>
  <c r="C24" i="10"/>
  <c r="B24" i="10"/>
  <c r="P23" i="10"/>
  <c r="N23" i="10"/>
  <c r="M23" i="10"/>
  <c r="J23" i="10"/>
  <c r="E23" i="10"/>
  <c r="D23" i="10"/>
  <c r="C23" i="10"/>
  <c r="B23" i="10"/>
  <c r="P22" i="10"/>
  <c r="N22" i="10"/>
  <c r="M22" i="10"/>
  <c r="J22" i="10"/>
  <c r="E22" i="10"/>
  <c r="D22" i="10"/>
  <c r="C22" i="10"/>
  <c r="B22" i="10"/>
  <c r="P21" i="10"/>
  <c r="N21" i="10"/>
  <c r="M21" i="10"/>
  <c r="J21" i="10"/>
  <c r="E21" i="10"/>
  <c r="D21" i="10"/>
  <c r="C21" i="10"/>
  <c r="B21" i="10"/>
  <c r="P20" i="10"/>
  <c r="N20" i="10"/>
  <c r="M20" i="10"/>
  <c r="J20" i="10"/>
  <c r="E20" i="10"/>
  <c r="D20" i="10"/>
  <c r="C20" i="10"/>
  <c r="B20" i="10"/>
  <c r="P19" i="10"/>
  <c r="N19" i="10"/>
  <c r="M19" i="10"/>
  <c r="J19" i="10"/>
  <c r="E19" i="10"/>
  <c r="D19" i="10"/>
  <c r="C19" i="10"/>
  <c r="B19" i="10"/>
  <c r="P18" i="10"/>
  <c r="N18" i="10"/>
  <c r="M18" i="10"/>
  <c r="J18" i="10"/>
  <c r="E18" i="10"/>
  <c r="D18" i="10"/>
  <c r="C18" i="10"/>
  <c r="B18" i="10"/>
  <c r="P17" i="10"/>
  <c r="N17" i="10"/>
  <c r="M17" i="10"/>
  <c r="J17" i="10"/>
  <c r="E17" i="10"/>
  <c r="D17" i="10"/>
  <c r="C17" i="10"/>
  <c r="B17" i="10"/>
  <c r="P16" i="10"/>
  <c r="N16" i="10"/>
  <c r="M16" i="10"/>
  <c r="J16" i="10"/>
  <c r="E16" i="10"/>
  <c r="D16" i="10"/>
  <c r="C16" i="10"/>
  <c r="B16" i="10"/>
  <c r="P15" i="10"/>
  <c r="N15" i="10"/>
  <c r="M15" i="10"/>
  <c r="J15" i="10"/>
  <c r="E15" i="10"/>
  <c r="D15" i="10"/>
  <c r="C15" i="10"/>
  <c r="B15" i="10"/>
  <c r="P14" i="10"/>
  <c r="N14" i="10"/>
  <c r="M14" i="10"/>
  <c r="J14" i="10"/>
  <c r="E14" i="10"/>
  <c r="E29" i="10" s="1"/>
  <c r="D14" i="10"/>
  <c r="C14" i="10"/>
  <c r="B14" i="10"/>
  <c r="Q10" i="10"/>
  <c r="P10" i="10"/>
  <c r="O10" i="10"/>
  <c r="L10" i="10"/>
  <c r="K10" i="10"/>
  <c r="J10" i="10"/>
  <c r="I10" i="10"/>
  <c r="H10" i="10"/>
  <c r="G10" i="10"/>
  <c r="F10" i="10"/>
  <c r="E10" i="10"/>
  <c r="D10" i="10"/>
  <c r="C10" i="10"/>
  <c r="B10" i="10"/>
  <c r="Q52" i="14"/>
  <c r="H51" i="14"/>
  <c r="Q50" i="14"/>
  <c r="P35" i="14"/>
  <c r="N35" i="14"/>
  <c r="M35" i="14"/>
  <c r="J35" i="14"/>
  <c r="E35" i="14"/>
  <c r="D35" i="14"/>
  <c r="E34" i="2" s="1"/>
  <c r="C35" i="14"/>
  <c r="D34" i="2" s="1"/>
  <c r="B35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AB20" i="14"/>
  <c r="S20" i="14"/>
  <c r="R21" i="14" s="1"/>
  <c r="F20" i="14"/>
  <c r="L33" i="14"/>
  <c r="I18" i="14"/>
  <c r="H18" i="14"/>
  <c r="G18" i="14"/>
  <c r="Q16" i="14"/>
  <c r="P16" i="14"/>
  <c r="O16" i="14"/>
  <c r="L16" i="14"/>
  <c r="K16" i="14"/>
  <c r="J16" i="14"/>
  <c r="I16" i="14"/>
  <c r="H16" i="14"/>
  <c r="G16" i="14"/>
  <c r="F16" i="14"/>
  <c r="E16" i="14"/>
  <c r="D16" i="14"/>
  <c r="C16" i="14"/>
  <c r="B16" i="14"/>
  <c r="F9" i="14"/>
  <c r="G9" i="14" s="1"/>
  <c r="H6" i="14"/>
  <c r="J5" i="14"/>
  <c r="R4" i="14"/>
  <c r="Q52" i="13"/>
  <c r="H51" i="13"/>
  <c r="Q50" i="13"/>
  <c r="P35" i="13"/>
  <c r="Q33" i="2" s="1"/>
  <c r="N35" i="13"/>
  <c r="M35" i="13"/>
  <c r="J35" i="13"/>
  <c r="E35" i="13"/>
  <c r="D35" i="13"/>
  <c r="E33" i="2" s="1"/>
  <c r="C35" i="13"/>
  <c r="B35" i="13"/>
  <c r="C33" i="2" s="1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AB20" i="13"/>
  <c r="S20" i="13"/>
  <c r="R21" i="13" s="1"/>
  <c r="F20" i="13"/>
  <c r="L31" i="13"/>
  <c r="I18" i="13"/>
  <c r="H18" i="13"/>
  <c r="G18" i="13"/>
  <c r="G32" i="13" s="1"/>
  <c r="Q16" i="13"/>
  <c r="P16" i="13"/>
  <c r="O16" i="13"/>
  <c r="L16" i="13"/>
  <c r="K16" i="13"/>
  <c r="J16" i="13"/>
  <c r="I16" i="13"/>
  <c r="H16" i="13"/>
  <c r="G16" i="13"/>
  <c r="F16" i="13"/>
  <c r="E16" i="13"/>
  <c r="D16" i="13"/>
  <c r="C16" i="13"/>
  <c r="B16" i="13"/>
  <c r="H6" i="13"/>
  <c r="J5" i="13"/>
  <c r="R4" i="13"/>
  <c r="Q52" i="12"/>
  <c r="H51" i="12"/>
  <c r="Q50" i="12"/>
  <c r="P35" i="12"/>
  <c r="Q32" i="2" s="1"/>
  <c r="N35" i="12"/>
  <c r="O32" i="2" s="1"/>
  <c r="M35" i="12"/>
  <c r="N32" i="2" s="1"/>
  <c r="J35" i="12"/>
  <c r="E35" i="12"/>
  <c r="D35" i="12"/>
  <c r="C35" i="12"/>
  <c r="B35" i="12"/>
  <c r="I8" i="12" s="1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AB20" i="12"/>
  <c r="AB21" i="12" s="1"/>
  <c r="AB22" i="12" s="1"/>
  <c r="S20" i="12"/>
  <c r="F20" i="12"/>
  <c r="L31" i="12"/>
  <c r="I18" i="12"/>
  <c r="H18" i="12"/>
  <c r="G18" i="12"/>
  <c r="G32" i="12" s="1"/>
  <c r="Q16" i="12"/>
  <c r="P16" i="12"/>
  <c r="O16" i="12"/>
  <c r="L16" i="12"/>
  <c r="K16" i="12"/>
  <c r="J16" i="12"/>
  <c r="I16" i="12"/>
  <c r="H16" i="12"/>
  <c r="G16" i="12"/>
  <c r="F16" i="12"/>
  <c r="E16" i="12"/>
  <c r="D16" i="12"/>
  <c r="C16" i="12"/>
  <c r="B16" i="12"/>
  <c r="F9" i="12"/>
  <c r="G9" i="12" s="1"/>
  <c r="H6" i="12"/>
  <c r="J5" i="12"/>
  <c r="R4" i="12"/>
  <c r="Q52" i="8"/>
  <c r="H51" i="8"/>
  <c r="P35" i="8"/>
  <c r="N35" i="8"/>
  <c r="O31" i="2" s="1"/>
  <c r="M35" i="8"/>
  <c r="N31" i="2" s="1"/>
  <c r="J35" i="8"/>
  <c r="K31" i="2" s="1"/>
  <c r="E35" i="8"/>
  <c r="F31" i="2" s="1"/>
  <c r="D35" i="8"/>
  <c r="E31" i="2" s="1"/>
  <c r="C35" i="8"/>
  <c r="B35" i="8"/>
  <c r="C31" i="2" s="1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AB20" i="8"/>
  <c r="AB21" i="8" s="1"/>
  <c r="AB22" i="8" s="1"/>
  <c r="S20" i="8"/>
  <c r="R21" i="8" s="1"/>
  <c r="F20" i="8"/>
  <c r="L31" i="8"/>
  <c r="I18" i="8"/>
  <c r="H18" i="8"/>
  <c r="G18" i="8"/>
  <c r="G32" i="8" s="1"/>
  <c r="Q16" i="8"/>
  <c r="P16" i="8"/>
  <c r="O16" i="8"/>
  <c r="L16" i="8"/>
  <c r="K16" i="8"/>
  <c r="J16" i="8"/>
  <c r="I16" i="8"/>
  <c r="H16" i="8"/>
  <c r="G16" i="8"/>
  <c r="F16" i="8"/>
  <c r="E16" i="8"/>
  <c r="D16" i="8"/>
  <c r="C16" i="8"/>
  <c r="B16" i="8"/>
  <c r="H6" i="8"/>
  <c r="J5" i="8"/>
  <c r="R4" i="8"/>
  <c r="Q52" i="9"/>
  <c r="H51" i="9"/>
  <c r="P35" i="9"/>
  <c r="N35" i="9"/>
  <c r="M35" i="9"/>
  <c r="N30" i="2" s="1"/>
  <c r="J35" i="9"/>
  <c r="K30" i="2" s="1"/>
  <c r="E35" i="9"/>
  <c r="F30" i="2" s="1"/>
  <c r="D35" i="9"/>
  <c r="E30" i="2" s="1"/>
  <c r="C35" i="9"/>
  <c r="B35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AB20" i="9"/>
  <c r="S20" i="9"/>
  <c r="R21" i="9" s="1"/>
  <c r="F20" i="9"/>
  <c r="L33" i="9"/>
  <c r="I18" i="9"/>
  <c r="H18" i="9"/>
  <c r="G18" i="9"/>
  <c r="Q16" i="9"/>
  <c r="P16" i="9"/>
  <c r="O16" i="9"/>
  <c r="L16" i="9"/>
  <c r="K16" i="9"/>
  <c r="J16" i="9"/>
  <c r="I16" i="9"/>
  <c r="H16" i="9"/>
  <c r="G16" i="9"/>
  <c r="F16" i="9"/>
  <c r="E16" i="9"/>
  <c r="D16" i="9"/>
  <c r="C16" i="9"/>
  <c r="B16" i="9"/>
  <c r="F9" i="9"/>
  <c r="G9" i="9" s="1"/>
  <c r="H6" i="9"/>
  <c r="J5" i="9"/>
  <c r="R4" i="9"/>
  <c r="Q52" i="5"/>
  <c r="H51" i="5"/>
  <c r="P35" i="5"/>
  <c r="Q29" i="2" s="1"/>
  <c r="N35" i="5"/>
  <c r="M35" i="5"/>
  <c r="J35" i="5"/>
  <c r="K29" i="2" s="1"/>
  <c r="E35" i="5"/>
  <c r="F29" i="2" s="1"/>
  <c r="D35" i="5"/>
  <c r="E29" i="2" s="1"/>
  <c r="C35" i="5"/>
  <c r="D29" i="2" s="1"/>
  <c r="B35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AB20" i="5"/>
  <c r="S20" i="5"/>
  <c r="R21" i="5" s="1"/>
  <c r="F20" i="5"/>
  <c r="L33" i="5"/>
  <c r="I18" i="5"/>
  <c r="H18" i="5"/>
  <c r="G18" i="5"/>
  <c r="G33" i="5" s="1"/>
  <c r="Q16" i="5"/>
  <c r="P16" i="5"/>
  <c r="O16" i="5"/>
  <c r="L16" i="5"/>
  <c r="K16" i="5"/>
  <c r="J16" i="5"/>
  <c r="I16" i="5"/>
  <c r="H16" i="5"/>
  <c r="G16" i="5"/>
  <c r="F16" i="5"/>
  <c r="E16" i="5"/>
  <c r="D16" i="5"/>
  <c r="C16" i="5"/>
  <c r="B16" i="5"/>
  <c r="F9" i="5"/>
  <c r="G9" i="5" s="1"/>
  <c r="H6" i="5"/>
  <c r="J5" i="5"/>
  <c r="R4" i="5"/>
  <c r="Q52" i="11"/>
  <c r="H51" i="11"/>
  <c r="P35" i="11"/>
  <c r="Q28" i="2" s="1"/>
  <c r="N35" i="11"/>
  <c r="O28" i="2" s="1"/>
  <c r="M35" i="11"/>
  <c r="N28" i="2" s="1"/>
  <c r="J35" i="11"/>
  <c r="K28" i="2" s="1"/>
  <c r="E35" i="11"/>
  <c r="F28" i="2" s="1"/>
  <c r="D35" i="11"/>
  <c r="E28" i="2" s="1"/>
  <c r="C35" i="11"/>
  <c r="D28" i="2" s="1"/>
  <c r="B35" i="11"/>
  <c r="C28" i="2" s="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AB20" i="11"/>
  <c r="AB21" i="11" s="1"/>
  <c r="S20" i="11"/>
  <c r="R21" i="11" s="1"/>
  <c r="F20" i="11"/>
  <c r="L33" i="11"/>
  <c r="I18" i="11"/>
  <c r="H18" i="11"/>
  <c r="G18" i="11"/>
  <c r="Q16" i="11"/>
  <c r="P16" i="11"/>
  <c r="O16" i="11"/>
  <c r="L16" i="11"/>
  <c r="K16" i="11"/>
  <c r="J16" i="11"/>
  <c r="I16" i="11"/>
  <c r="H16" i="11"/>
  <c r="G16" i="11"/>
  <c r="F16" i="11"/>
  <c r="E16" i="11"/>
  <c r="D16" i="11"/>
  <c r="C16" i="11"/>
  <c r="B16" i="11"/>
  <c r="F9" i="11"/>
  <c r="G9" i="11" s="1"/>
  <c r="H6" i="11"/>
  <c r="J5" i="11"/>
  <c r="R4" i="11"/>
  <c r="Q52" i="7"/>
  <c r="H51" i="7"/>
  <c r="P35" i="7"/>
  <c r="Q27" i="2" s="1"/>
  <c r="N35" i="7"/>
  <c r="O27" i="2" s="1"/>
  <c r="M35" i="7"/>
  <c r="J35" i="7"/>
  <c r="K27" i="2" s="1"/>
  <c r="E35" i="7"/>
  <c r="D35" i="7"/>
  <c r="C35" i="7"/>
  <c r="B35" i="7"/>
  <c r="C27" i="2" s="1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AB20" i="7"/>
  <c r="AB21" i="7" s="1"/>
  <c r="S20" i="7"/>
  <c r="R21" i="7" s="1"/>
  <c r="F20" i="7"/>
  <c r="L33" i="7"/>
  <c r="I18" i="7"/>
  <c r="H18" i="7"/>
  <c r="G18" i="7"/>
  <c r="Q16" i="7"/>
  <c r="P16" i="7"/>
  <c r="O16" i="7"/>
  <c r="L16" i="7"/>
  <c r="K16" i="7"/>
  <c r="J16" i="7"/>
  <c r="I16" i="7"/>
  <c r="H16" i="7"/>
  <c r="G16" i="7"/>
  <c r="F16" i="7"/>
  <c r="E16" i="7"/>
  <c r="D16" i="7"/>
  <c r="C16" i="7"/>
  <c r="B16" i="7"/>
  <c r="H6" i="7"/>
  <c r="J5" i="7"/>
  <c r="R4" i="7"/>
  <c r="Q52" i="4"/>
  <c r="H51" i="4"/>
  <c r="P35" i="4"/>
  <c r="Q26" i="2" s="1"/>
  <c r="N35" i="4"/>
  <c r="O26" i="2" s="1"/>
  <c r="M35" i="4"/>
  <c r="N26" i="2" s="1"/>
  <c r="J35" i="4"/>
  <c r="K26" i="2" s="1"/>
  <c r="E35" i="4"/>
  <c r="F26" i="2" s="1"/>
  <c r="D35" i="4"/>
  <c r="C35" i="4"/>
  <c r="D26" i="2" s="1"/>
  <c r="B35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AB20" i="4"/>
  <c r="AB21" i="4" s="1"/>
  <c r="S20" i="4"/>
  <c r="R21" i="4" s="1"/>
  <c r="F20" i="4"/>
  <c r="L31" i="4"/>
  <c r="I18" i="4"/>
  <c r="H18" i="4"/>
  <c r="G18" i="4"/>
  <c r="G33" i="4" s="1"/>
  <c r="Q16" i="4"/>
  <c r="P16" i="4"/>
  <c r="O16" i="4"/>
  <c r="L16" i="4"/>
  <c r="K16" i="4"/>
  <c r="J16" i="4"/>
  <c r="I16" i="4"/>
  <c r="H16" i="4"/>
  <c r="G16" i="4"/>
  <c r="F16" i="4"/>
  <c r="E16" i="4"/>
  <c r="D16" i="4"/>
  <c r="C16" i="4"/>
  <c r="B16" i="4"/>
  <c r="F9" i="4"/>
  <c r="G9" i="4" s="1"/>
  <c r="H6" i="4"/>
  <c r="J5" i="4"/>
  <c r="R4" i="4"/>
  <c r="Q52" i="3"/>
  <c r="H51" i="3"/>
  <c r="P35" i="3"/>
  <c r="Q25" i="2" s="1"/>
  <c r="N35" i="3"/>
  <c r="O25" i="2" s="1"/>
  <c r="M35" i="3"/>
  <c r="N25" i="2" s="1"/>
  <c r="J35" i="3"/>
  <c r="K25" i="2" s="1"/>
  <c r="E35" i="3"/>
  <c r="F25" i="2" s="1"/>
  <c r="D35" i="3"/>
  <c r="E25" i="2" s="1"/>
  <c r="C35" i="3"/>
  <c r="B35" i="3"/>
  <c r="F33" i="3"/>
  <c r="F32" i="3"/>
  <c r="F31" i="3"/>
  <c r="F30" i="3"/>
  <c r="F29" i="3"/>
  <c r="F28" i="3"/>
  <c r="F26" i="3"/>
  <c r="F25" i="3"/>
  <c r="F24" i="3"/>
  <c r="F23" i="3"/>
  <c r="F21" i="3"/>
  <c r="AB20" i="3"/>
  <c r="S20" i="3"/>
  <c r="R21" i="3" s="1"/>
  <c r="F20" i="3"/>
  <c r="L31" i="3"/>
  <c r="I18" i="3"/>
  <c r="H18" i="3"/>
  <c r="Q16" i="3"/>
  <c r="P16" i="3"/>
  <c r="O16" i="3"/>
  <c r="L16" i="3"/>
  <c r="K16" i="3"/>
  <c r="J16" i="3"/>
  <c r="I16" i="3"/>
  <c r="H16" i="3"/>
  <c r="G16" i="3"/>
  <c r="F16" i="3"/>
  <c r="E16" i="3"/>
  <c r="D16" i="3"/>
  <c r="C16" i="3"/>
  <c r="B16" i="3"/>
  <c r="F9" i="3"/>
  <c r="G9" i="3" s="1"/>
  <c r="H6" i="3"/>
  <c r="J5" i="3"/>
  <c r="R4" i="3"/>
  <c r="R54" i="2"/>
  <c r="Q34" i="2"/>
  <c r="O34" i="2"/>
  <c r="N34" i="2"/>
  <c r="K34" i="2"/>
  <c r="F34" i="2"/>
  <c r="B34" i="2"/>
  <c r="O33" i="2"/>
  <c r="N33" i="2"/>
  <c r="K33" i="2"/>
  <c r="F33" i="2"/>
  <c r="D33" i="2"/>
  <c r="B33" i="2"/>
  <c r="K32" i="2"/>
  <c r="F32" i="2"/>
  <c r="E32" i="2"/>
  <c r="D32" i="2"/>
  <c r="B32" i="2"/>
  <c r="Q31" i="2"/>
  <c r="D31" i="2"/>
  <c r="B31" i="2"/>
  <c r="Q30" i="2"/>
  <c r="O30" i="2"/>
  <c r="D30" i="2"/>
  <c r="B30" i="2"/>
  <c r="O29" i="2"/>
  <c r="N29" i="2"/>
  <c r="B29" i="2"/>
  <c r="B28" i="2"/>
  <c r="N27" i="2"/>
  <c r="F27" i="2"/>
  <c r="E27" i="2"/>
  <c r="D27" i="2"/>
  <c r="B27" i="2"/>
  <c r="E26" i="2"/>
  <c r="B26" i="2"/>
  <c r="B25" i="2"/>
  <c r="C8" i="5" l="1"/>
  <c r="I8" i="14"/>
  <c r="M29" i="10"/>
  <c r="N29" i="10"/>
  <c r="B29" i="10"/>
  <c r="F27" i="10"/>
  <c r="C8" i="9"/>
  <c r="D29" i="10"/>
  <c r="C8" i="7"/>
  <c r="C30" i="2"/>
  <c r="I8" i="9"/>
  <c r="C8" i="14"/>
  <c r="F35" i="9"/>
  <c r="G30" i="2" s="1"/>
  <c r="O35" i="2"/>
  <c r="E35" i="2"/>
  <c r="F35" i="2"/>
  <c r="R22" i="11"/>
  <c r="S22" i="11" s="1"/>
  <c r="R22" i="12"/>
  <c r="S22" i="12" s="1"/>
  <c r="I8" i="7"/>
  <c r="I8" i="5"/>
  <c r="T21" i="8"/>
  <c r="R22" i="14"/>
  <c r="S22" i="14" s="1"/>
  <c r="R22" i="3"/>
  <c r="S22" i="3" s="1"/>
  <c r="R22" i="4"/>
  <c r="S22" i="4" s="1"/>
  <c r="R22" i="7"/>
  <c r="S22" i="7" s="1"/>
  <c r="R22" i="9"/>
  <c r="S22" i="9" s="1"/>
  <c r="C8" i="4"/>
  <c r="I8" i="11"/>
  <c r="R22" i="5"/>
  <c r="S22" i="5" s="1"/>
  <c r="J29" i="10"/>
  <c r="G22" i="8"/>
  <c r="G33" i="8"/>
  <c r="C8" i="11"/>
  <c r="F26" i="10"/>
  <c r="I8" i="8"/>
  <c r="C8" i="12"/>
  <c r="F35" i="13"/>
  <c r="G33" i="2" s="1"/>
  <c r="I8" i="13"/>
  <c r="C29" i="2"/>
  <c r="F17" i="10"/>
  <c r="F19" i="10"/>
  <c r="F21" i="10"/>
  <c r="F23" i="10"/>
  <c r="F25" i="10"/>
  <c r="C29" i="10"/>
  <c r="F18" i="10"/>
  <c r="F20" i="10"/>
  <c r="F22" i="10"/>
  <c r="F24" i="10"/>
  <c r="T21" i="13"/>
  <c r="R22" i="13"/>
  <c r="S22" i="13" s="1"/>
  <c r="R23" i="13" s="1"/>
  <c r="S23" i="13" s="1"/>
  <c r="R24" i="13" s="1"/>
  <c r="S24" i="13" s="1"/>
  <c r="R25" i="13" s="1"/>
  <c r="S25" i="13" s="1"/>
  <c r="R26" i="13" s="1"/>
  <c r="S26" i="13" s="1"/>
  <c r="R27" i="13" s="1"/>
  <c r="S27" i="13" s="1"/>
  <c r="R28" i="13" s="1"/>
  <c r="S28" i="13" s="1"/>
  <c r="T20" i="13"/>
  <c r="F35" i="7"/>
  <c r="G27" i="2" s="1"/>
  <c r="I8" i="3"/>
  <c r="F35" i="11"/>
  <c r="G28" i="2" s="1"/>
  <c r="F35" i="12"/>
  <c r="G32" i="2" s="1"/>
  <c r="C32" i="2"/>
  <c r="I8" i="4"/>
  <c r="D25" i="2"/>
  <c r="D35" i="2" s="1"/>
  <c r="C8" i="3"/>
  <c r="C34" i="2"/>
  <c r="F35" i="14"/>
  <c r="G34" i="2" s="1"/>
  <c r="C25" i="2"/>
  <c r="T20" i="11"/>
  <c r="T20" i="5"/>
  <c r="G23" i="4"/>
  <c r="G24" i="4"/>
  <c r="G25" i="4"/>
  <c r="G26" i="4"/>
  <c r="G27" i="4"/>
  <c r="G28" i="4"/>
  <c r="G29" i="4"/>
  <c r="G30" i="4"/>
  <c r="G31" i="4"/>
  <c r="G32" i="4"/>
  <c r="G25" i="13"/>
  <c r="G26" i="13"/>
  <c r="G29" i="13"/>
  <c r="G30" i="13"/>
  <c r="G33" i="13"/>
  <c r="G22" i="12"/>
  <c r="G33" i="12"/>
  <c r="G32" i="3"/>
  <c r="G31" i="3"/>
  <c r="G30" i="3"/>
  <c r="G29" i="3"/>
  <c r="G28" i="3"/>
  <c r="G27" i="3"/>
  <c r="G20" i="3"/>
  <c r="G21" i="3"/>
  <c r="G22" i="3"/>
  <c r="G33" i="3"/>
  <c r="G32" i="7"/>
  <c r="G31" i="7"/>
  <c r="G30" i="7"/>
  <c r="G29" i="7"/>
  <c r="G28" i="7"/>
  <c r="G27" i="7"/>
  <c r="G26" i="7"/>
  <c r="G25" i="7"/>
  <c r="G24" i="7"/>
  <c r="G23" i="7"/>
  <c r="G20" i="7"/>
  <c r="G21" i="7"/>
  <c r="G22" i="7"/>
  <c r="G33" i="7"/>
  <c r="G32" i="11"/>
  <c r="G30" i="11"/>
  <c r="G27" i="11"/>
  <c r="G26" i="11"/>
  <c r="G23" i="11"/>
  <c r="G20" i="11"/>
  <c r="G21" i="11"/>
  <c r="G22" i="11"/>
  <c r="G31" i="11"/>
  <c r="G32" i="9"/>
  <c r="G31" i="9"/>
  <c r="G30" i="9"/>
  <c r="G29" i="9"/>
  <c r="G28" i="9"/>
  <c r="G27" i="9"/>
  <c r="G26" i="9"/>
  <c r="G25" i="9"/>
  <c r="G24" i="9"/>
  <c r="G23" i="9"/>
  <c r="G20" i="9"/>
  <c r="G21" i="9"/>
  <c r="G22" i="9"/>
  <c r="G33" i="9"/>
  <c r="G23" i="3"/>
  <c r="G24" i="3"/>
  <c r="G25" i="3"/>
  <c r="G26" i="3"/>
  <c r="G24" i="11"/>
  <c r="G25" i="11"/>
  <c r="G28" i="11"/>
  <c r="G29" i="11"/>
  <c r="G33" i="11"/>
  <c r="G32" i="5"/>
  <c r="G30" i="5"/>
  <c r="G29" i="5"/>
  <c r="G26" i="5"/>
  <c r="G25" i="5"/>
  <c r="G20" i="5"/>
  <c r="G21" i="5"/>
  <c r="G22" i="5"/>
  <c r="G23" i="5"/>
  <c r="G24" i="5"/>
  <c r="G27" i="5"/>
  <c r="G28" i="5"/>
  <c r="G31" i="5"/>
  <c r="G32" i="14"/>
  <c r="G31" i="14"/>
  <c r="G30" i="14"/>
  <c r="G29" i="14"/>
  <c r="G28" i="14"/>
  <c r="G27" i="14"/>
  <c r="G26" i="14"/>
  <c r="G25" i="14"/>
  <c r="G24" i="14"/>
  <c r="G23" i="14"/>
  <c r="G20" i="14"/>
  <c r="G21" i="14"/>
  <c r="G22" i="14"/>
  <c r="G33" i="14"/>
  <c r="G20" i="4"/>
  <c r="G21" i="4"/>
  <c r="G22" i="4"/>
  <c r="G20" i="8"/>
  <c r="G21" i="8"/>
  <c r="G23" i="8"/>
  <c r="G24" i="8"/>
  <c r="G25" i="8"/>
  <c r="G26" i="8"/>
  <c r="G27" i="8"/>
  <c r="G28" i="8"/>
  <c r="G29" i="8"/>
  <c r="G30" i="8"/>
  <c r="G31" i="8"/>
  <c r="G20" i="12"/>
  <c r="G21" i="12"/>
  <c r="G23" i="12"/>
  <c r="G24" i="12"/>
  <c r="G25" i="12"/>
  <c r="G26" i="12"/>
  <c r="G27" i="12"/>
  <c r="G28" i="12"/>
  <c r="G29" i="12"/>
  <c r="G30" i="12"/>
  <c r="G31" i="12"/>
  <c r="G20" i="13"/>
  <c r="G21" i="13"/>
  <c r="G22" i="13"/>
  <c r="G23" i="13"/>
  <c r="G24" i="13"/>
  <c r="G27" i="13"/>
  <c r="G28" i="13"/>
  <c r="G31" i="13"/>
  <c r="L20" i="11"/>
  <c r="L20" i="5"/>
  <c r="L29" i="9"/>
  <c r="L24" i="13"/>
  <c r="L25" i="13"/>
  <c r="L28" i="13"/>
  <c r="L29" i="13"/>
  <c r="L32" i="13"/>
  <c r="L33" i="13"/>
  <c r="L24" i="5"/>
  <c r="L25" i="5"/>
  <c r="L28" i="5"/>
  <c r="L29" i="5"/>
  <c r="L20" i="9"/>
  <c r="L25" i="9"/>
  <c r="L20" i="13"/>
  <c r="F15" i="10"/>
  <c r="F16" i="10"/>
  <c r="N35" i="2"/>
  <c r="K35" i="2"/>
  <c r="Q35" i="2"/>
  <c r="F35" i="4"/>
  <c r="G26" i="2" s="1"/>
  <c r="L20" i="7"/>
  <c r="L25" i="7"/>
  <c r="L29" i="7"/>
  <c r="L22" i="11"/>
  <c r="L23" i="11"/>
  <c r="L24" i="11"/>
  <c r="L27" i="11"/>
  <c r="L28" i="11"/>
  <c r="L22" i="5"/>
  <c r="L22" i="9"/>
  <c r="L23" i="9"/>
  <c r="L27" i="9"/>
  <c r="L31" i="9"/>
  <c r="L22" i="13"/>
  <c r="L22" i="7"/>
  <c r="L23" i="7"/>
  <c r="L27" i="7"/>
  <c r="L31" i="7"/>
  <c r="L20" i="4"/>
  <c r="L24" i="4"/>
  <c r="L26" i="4"/>
  <c r="L28" i="4"/>
  <c r="L30" i="4"/>
  <c r="L32" i="4"/>
  <c r="L33" i="4"/>
  <c r="L21" i="7"/>
  <c r="L24" i="7"/>
  <c r="L26" i="7"/>
  <c r="L28" i="7"/>
  <c r="L30" i="7"/>
  <c r="L32" i="7"/>
  <c r="L21" i="11"/>
  <c r="L25" i="11"/>
  <c r="L26" i="11"/>
  <c r="L29" i="11"/>
  <c r="L30" i="11"/>
  <c r="L31" i="11"/>
  <c r="L32" i="11"/>
  <c r="L21" i="5"/>
  <c r="L23" i="5"/>
  <c r="L26" i="5"/>
  <c r="L27" i="5"/>
  <c r="L30" i="5"/>
  <c r="L31" i="5"/>
  <c r="L32" i="5"/>
  <c r="L21" i="9"/>
  <c r="L24" i="9"/>
  <c r="L26" i="9"/>
  <c r="L28" i="9"/>
  <c r="L30" i="9"/>
  <c r="L32" i="9"/>
  <c r="L20" i="8"/>
  <c r="L24" i="8"/>
  <c r="L26" i="8"/>
  <c r="L28" i="8"/>
  <c r="L30" i="8"/>
  <c r="L32" i="8"/>
  <c r="L33" i="8"/>
  <c r="L21" i="13"/>
  <c r="L23" i="13"/>
  <c r="L26" i="13"/>
  <c r="L27" i="13"/>
  <c r="L30" i="13"/>
  <c r="L20" i="14"/>
  <c r="L22" i="14"/>
  <c r="L23" i="14"/>
  <c r="L25" i="14"/>
  <c r="L27" i="14"/>
  <c r="L29" i="14"/>
  <c r="L31" i="14"/>
  <c r="L21" i="4"/>
  <c r="L22" i="4"/>
  <c r="L23" i="4"/>
  <c r="L25" i="4"/>
  <c r="L27" i="4"/>
  <c r="L29" i="4"/>
  <c r="L21" i="8"/>
  <c r="L22" i="8"/>
  <c r="L23" i="8"/>
  <c r="L25" i="8"/>
  <c r="L27" i="8"/>
  <c r="L29" i="8"/>
  <c r="L21" i="14"/>
  <c r="L24" i="14"/>
  <c r="L26" i="14"/>
  <c r="L28" i="14"/>
  <c r="L30" i="14"/>
  <c r="L32" i="14"/>
  <c r="P29" i="10"/>
  <c r="L21" i="3"/>
  <c r="L24" i="3"/>
  <c r="L26" i="3"/>
  <c r="L28" i="3"/>
  <c r="L30" i="3"/>
  <c r="L32" i="3"/>
  <c r="L33" i="3"/>
  <c r="L20" i="3"/>
  <c r="L22" i="3"/>
  <c r="L23" i="3"/>
  <c r="L25" i="3"/>
  <c r="L27" i="3"/>
  <c r="L29" i="3"/>
  <c r="L21" i="12"/>
  <c r="L22" i="12"/>
  <c r="L24" i="12"/>
  <c r="L26" i="12"/>
  <c r="L28" i="12"/>
  <c r="L30" i="12"/>
  <c r="L32" i="12"/>
  <c r="L33" i="12"/>
  <c r="L20" i="12"/>
  <c r="L23" i="12"/>
  <c r="L25" i="12"/>
  <c r="L27" i="12"/>
  <c r="L29" i="12"/>
  <c r="T20" i="12"/>
  <c r="T20" i="4"/>
  <c r="T20" i="7"/>
  <c r="T21" i="9"/>
  <c r="T20" i="9"/>
  <c r="T20" i="3"/>
  <c r="T21" i="11"/>
  <c r="T20" i="8"/>
  <c r="T20" i="14"/>
  <c r="AB22" i="4"/>
  <c r="AB22" i="7"/>
  <c r="AB22" i="11"/>
  <c r="F35" i="3"/>
  <c r="G25" i="2" s="1"/>
  <c r="F14" i="10"/>
  <c r="C26" i="2"/>
  <c r="F35" i="5"/>
  <c r="G29" i="2" s="1"/>
  <c r="AB21" i="5"/>
  <c r="AB21" i="9"/>
  <c r="AB23" i="8"/>
  <c r="F35" i="8"/>
  <c r="G31" i="2" s="1"/>
  <c r="AB23" i="12"/>
  <c r="C8" i="8"/>
  <c r="C8" i="13"/>
  <c r="AB21" i="13"/>
  <c r="AB21" i="14"/>
  <c r="AB21" i="3"/>
  <c r="T21" i="3"/>
  <c r="F9" i="7"/>
  <c r="G9" i="7" s="1"/>
  <c r="F9" i="8"/>
  <c r="G9" i="8" s="1"/>
  <c r="F9" i="13"/>
  <c r="G9" i="13" s="1"/>
  <c r="T21" i="14" l="1"/>
  <c r="T21" i="12"/>
  <c r="T21" i="5"/>
  <c r="T24" i="13"/>
  <c r="T23" i="13"/>
  <c r="T21" i="4"/>
  <c r="R23" i="4"/>
  <c r="S23" i="4" s="1"/>
  <c r="T22" i="4"/>
  <c r="R29" i="13"/>
  <c r="S29" i="13" s="1"/>
  <c r="T28" i="13"/>
  <c r="R23" i="9"/>
  <c r="S23" i="9" s="1"/>
  <c r="T22" i="9"/>
  <c r="R23" i="14"/>
  <c r="S23" i="14" s="1"/>
  <c r="T22" i="14"/>
  <c r="R23" i="12"/>
  <c r="S23" i="12" s="1"/>
  <c r="T22" i="12"/>
  <c r="R23" i="3"/>
  <c r="S23" i="3" s="1"/>
  <c r="T22" i="3"/>
  <c r="R23" i="5"/>
  <c r="S23" i="5" s="1"/>
  <c r="T22" i="5"/>
  <c r="R23" i="7"/>
  <c r="S23" i="7" s="1"/>
  <c r="T22" i="7"/>
  <c r="R23" i="11"/>
  <c r="S23" i="11" s="1"/>
  <c r="T22" i="11"/>
  <c r="T21" i="7"/>
  <c r="R22" i="8"/>
  <c r="S22" i="8" s="1"/>
  <c r="T26" i="13"/>
  <c r="T25" i="13"/>
  <c r="G23" i="10"/>
  <c r="G17" i="10"/>
  <c r="G21" i="10"/>
  <c r="G19" i="10"/>
  <c r="F29" i="10"/>
  <c r="C35" i="2"/>
  <c r="T27" i="13"/>
  <c r="T22" i="13"/>
  <c r="E14" i="7"/>
  <c r="F14" i="7"/>
  <c r="E14" i="14"/>
  <c r="F14" i="14"/>
  <c r="E14" i="9"/>
  <c r="F14" i="9"/>
  <c r="E14" i="3"/>
  <c r="F14" i="3"/>
  <c r="E14" i="5"/>
  <c r="F14" i="5"/>
  <c r="E14" i="4"/>
  <c r="F14" i="4"/>
  <c r="E14" i="12"/>
  <c r="F14" i="12"/>
  <c r="E14" i="11"/>
  <c r="F14" i="11"/>
  <c r="L35" i="7"/>
  <c r="M27" i="2" s="1"/>
  <c r="G14" i="10"/>
  <c r="G25" i="10"/>
  <c r="L25" i="10"/>
  <c r="L35" i="5"/>
  <c r="M29" i="2" s="1"/>
  <c r="L14" i="10"/>
  <c r="L16" i="10"/>
  <c r="L35" i="9"/>
  <c r="M30" i="2" s="1"/>
  <c r="L35" i="11"/>
  <c r="M28" i="2" s="1"/>
  <c r="G35" i="4"/>
  <c r="H26" i="2" s="1"/>
  <c r="G20" i="10"/>
  <c r="G18" i="10"/>
  <c r="G35" i="3"/>
  <c r="H25" i="2" s="1"/>
  <c r="G22" i="10"/>
  <c r="G24" i="10"/>
  <c r="G35" i="13"/>
  <c r="G35" i="8"/>
  <c r="G35" i="7"/>
  <c r="G16" i="10"/>
  <c r="G26" i="10"/>
  <c r="G35" i="12"/>
  <c r="H32" i="2" s="1"/>
  <c r="G35" i="14"/>
  <c r="G35" i="5"/>
  <c r="G35" i="9"/>
  <c r="G35" i="11"/>
  <c r="G27" i="10"/>
  <c r="G15" i="10"/>
  <c r="L35" i="13"/>
  <c r="M33" i="2" s="1"/>
  <c r="L15" i="10"/>
  <c r="L27" i="10"/>
  <c r="L35" i="14"/>
  <c r="M34" i="2" s="1"/>
  <c r="L35" i="8"/>
  <c r="M31" i="2" s="1"/>
  <c r="L35" i="3"/>
  <c r="M25" i="2" s="1"/>
  <c r="L35" i="4"/>
  <c r="M26" i="2" s="1"/>
  <c r="L21" i="10"/>
  <c r="L17" i="10"/>
  <c r="L24" i="10"/>
  <c r="L20" i="10"/>
  <c r="L23" i="10"/>
  <c r="L19" i="10"/>
  <c r="L26" i="10"/>
  <c r="L22" i="10"/>
  <c r="L18" i="10"/>
  <c r="L35" i="12"/>
  <c r="M32" i="2" s="1"/>
  <c r="AB22" i="13"/>
  <c r="AB24" i="12"/>
  <c r="AB22" i="5"/>
  <c r="G35" i="2"/>
  <c r="AB23" i="11"/>
  <c r="AB23" i="4"/>
  <c r="AB22" i="14"/>
  <c r="AB24" i="8"/>
  <c r="AB22" i="9"/>
  <c r="AB23" i="7"/>
  <c r="AB22" i="3"/>
  <c r="R23" i="8" l="1"/>
  <c r="S23" i="8" s="1"/>
  <c r="T22" i="8"/>
  <c r="R24" i="11"/>
  <c r="S24" i="11" s="1"/>
  <c r="T23" i="11"/>
  <c r="R24" i="7"/>
  <c r="S24" i="7" s="1"/>
  <c r="T23" i="7"/>
  <c r="R24" i="3"/>
  <c r="S24" i="3" s="1"/>
  <c r="T23" i="3"/>
  <c r="R24" i="14"/>
  <c r="S24" i="14" s="1"/>
  <c r="T23" i="14"/>
  <c r="R30" i="13"/>
  <c r="S30" i="13" s="1"/>
  <c r="T29" i="13"/>
  <c r="R24" i="5"/>
  <c r="S24" i="5" s="1"/>
  <c r="T23" i="5"/>
  <c r="R24" i="12"/>
  <c r="S24" i="12" s="1"/>
  <c r="T23" i="12"/>
  <c r="R24" i="9"/>
  <c r="S24" i="9" s="1"/>
  <c r="T23" i="9"/>
  <c r="R24" i="4"/>
  <c r="S24" i="4" s="1"/>
  <c r="T23" i="4"/>
  <c r="F10" i="11"/>
  <c r="F10" i="12"/>
  <c r="F10" i="4"/>
  <c r="F10" i="5"/>
  <c r="F10" i="3"/>
  <c r="F10" i="9"/>
  <c r="F10" i="14"/>
  <c r="F10" i="7"/>
  <c r="G29" i="10"/>
  <c r="H30" i="2"/>
  <c r="H34" i="2"/>
  <c r="H27" i="2"/>
  <c r="H33" i="2"/>
  <c r="H28" i="2"/>
  <c r="H29" i="2"/>
  <c r="H31" i="2"/>
  <c r="L29" i="10"/>
  <c r="M35" i="2"/>
  <c r="AB25" i="8"/>
  <c r="AB23" i="14"/>
  <c r="AB25" i="12"/>
  <c r="AB23" i="13"/>
  <c r="AB24" i="7"/>
  <c r="AB23" i="9"/>
  <c r="AB24" i="4"/>
  <c r="AB24" i="11"/>
  <c r="AB23" i="5"/>
  <c r="AB23" i="3"/>
  <c r="R25" i="9" l="1"/>
  <c r="S25" i="9" s="1"/>
  <c r="T24" i="9"/>
  <c r="R25" i="5"/>
  <c r="S25" i="5" s="1"/>
  <c r="T24" i="5"/>
  <c r="R31" i="13"/>
  <c r="S31" i="13" s="1"/>
  <c r="T30" i="13"/>
  <c r="R25" i="3"/>
  <c r="S25" i="3" s="1"/>
  <c r="T24" i="3"/>
  <c r="R25" i="11"/>
  <c r="S25" i="11" s="1"/>
  <c r="T24" i="11"/>
  <c r="R24" i="8"/>
  <c r="S24" i="8" s="1"/>
  <c r="T23" i="8"/>
  <c r="R25" i="4"/>
  <c r="S25" i="4" s="1"/>
  <c r="T24" i="4"/>
  <c r="R25" i="12"/>
  <c r="S25" i="12" s="1"/>
  <c r="T24" i="12"/>
  <c r="R25" i="14"/>
  <c r="S25" i="14" s="1"/>
  <c r="T24" i="14"/>
  <c r="R25" i="7"/>
  <c r="S25" i="7" s="1"/>
  <c r="T24" i="7"/>
  <c r="E14" i="13"/>
  <c r="F14" i="13"/>
  <c r="H35" i="2"/>
  <c r="K36" i="2" s="1"/>
  <c r="AB24" i="5"/>
  <c r="AB25" i="11"/>
  <c r="AB25" i="7"/>
  <c r="AB24" i="13"/>
  <c r="AB26" i="12"/>
  <c r="AB26" i="8"/>
  <c r="AB25" i="4"/>
  <c r="AB24" i="9"/>
  <c r="AB24" i="14"/>
  <c r="AB24" i="3"/>
  <c r="R26" i="7" l="1"/>
  <c r="S26" i="7" s="1"/>
  <c r="T25" i="7"/>
  <c r="R26" i="12"/>
  <c r="S26" i="12" s="1"/>
  <c r="T25" i="12"/>
  <c r="R25" i="8"/>
  <c r="S25" i="8" s="1"/>
  <c r="T24" i="8"/>
  <c r="R26" i="3"/>
  <c r="S26" i="3" s="1"/>
  <c r="T25" i="3"/>
  <c r="R26" i="5"/>
  <c r="S26" i="5" s="1"/>
  <c r="T25" i="5"/>
  <c r="R26" i="14"/>
  <c r="S26" i="14" s="1"/>
  <c r="T25" i="14"/>
  <c r="R26" i="4"/>
  <c r="S26" i="4" s="1"/>
  <c r="T25" i="4"/>
  <c r="R26" i="11"/>
  <c r="S26" i="11" s="1"/>
  <c r="T25" i="11"/>
  <c r="T31" i="13"/>
  <c r="J4" i="13"/>
  <c r="S39" i="13"/>
  <c r="C14" i="13" s="1"/>
  <c r="F11" i="13" s="1"/>
  <c r="G11" i="13" s="1"/>
  <c r="R5" i="13"/>
  <c r="R26" i="9"/>
  <c r="S26" i="9" s="1"/>
  <c r="T25" i="9"/>
  <c r="F10" i="13"/>
  <c r="G36" i="2"/>
  <c r="AB25" i="9"/>
  <c r="AB27" i="8"/>
  <c r="AB25" i="13"/>
  <c r="AB26" i="7"/>
  <c r="AB25" i="5"/>
  <c r="AB25" i="14"/>
  <c r="AB26" i="4"/>
  <c r="AB27" i="12"/>
  <c r="AB26" i="11"/>
  <c r="AB25" i="3"/>
  <c r="G12" i="13" l="1"/>
  <c r="U31" i="13"/>
  <c r="V31" i="13" s="1"/>
  <c r="R27" i="11"/>
  <c r="S27" i="11" s="1"/>
  <c r="T26" i="11"/>
  <c r="R27" i="14"/>
  <c r="S27" i="14" s="1"/>
  <c r="T26" i="14"/>
  <c r="R27" i="5"/>
  <c r="S27" i="5" s="1"/>
  <c r="T26" i="5"/>
  <c r="R26" i="8"/>
  <c r="S26" i="8" s="1"/>
  <c r="T25" i="8"/>
  <c r="R27" i="7"/>
  <c r="S27" i="7" s="1"/>
  <c r="T26" i="7"/>
  <c r="R27" i="9"/>
  <c r="S27" i="9" s="1"/>
  <c r="T26" i="9"/>
  <c r="R27" i="4"/>
  <c r="S27" i="4" s="1"/>
  <c r="T26" i="4"/>
  <c r="R27" i="3"/>
  <c r="S27" i="3" s="1"/>
  <c r="T26" i="3"/>
  <c r="R27" i="12"/>
  <c r="S27" i="12" s="1"/>
  <c r="T26" i="12"/>
  <c r="U24" i="13"/>
  <c r="V24" i="13" s="1"/>
  <c r="U29" i="13"/>
  <c r="V29" i="13" s="1"/>
  <c r="U22" i="13"/>
  <c r="V22" i="13" s="1"/>
  <c r="U25" i="13"/>
  <c r="V25" i="13" s="1"/>
  <c r="U20" i="13"/>
  <c r="V20" i="13" s="1"/>
  <c r="U26" i="13"/>
  <c r="V26" i="13" s="1"/>
  <c r="U27" i="13"/>
  <c r="V27" i="13" s="1"/>
  <c r="U21" i="13"/>
  <c r="V21" i="13" s="1"/>
  <c r="U28" i="13"/>
  <c r="V28" i="13" s="1"/>
  <c r="U23" i="13"/>
  <c r="V23" i="13" s="1"/>
  <c r="U30" i="13"/>
  <c r="V30" i="13" s="1"/>
  <c r="AB27" i="11"/>
  <c r="AB28" i="12"/>
  <c r="AB27" i="4"/>
  <c r="AB26" i="14"/>
  <c r="AB26" i="5"/>
  <c r="AB26" i="13"/>
  <c r="AB26" i="9"/>
  <c r="AB27" i="7"/>
  <c r="AB28" i="8"/>
  <c r="AB26" i="3"/>
  <c r="W20" i="13" l="1"/>
  <c r="V35" i="13"/>
  <c r="R28" i="3"/>
  <c r="S28" i="3" s="1"/>
  <c r="T27" i="3"/>
  <c r="R28" i="9"/>
  <c r="S28" i="9" s="1"/>
  <c r="T27" i="9"/>
  <c r="R27" i="8"/>
  <c r="S27" i="8" s="1"/>
  <c r="T26" i="8"/>
  <c r="R28" i="14"/>
  <c r="S28" i="14" s="1"/>
  <c r="T27" i="14"/>
  <c r="R28" i="12"/>
  <c r="S28" i="12" s="1"/>
  <c r="T27" i="12"/>
  <c r="R28" i="4"/>
  <c r="S28" i="4" s="1"/>
  <c r="T27" i="4"/>
  <c r="R28" i="7"/>
  <c r="S28" i="7" s="1"/>
  <c r="T27" i="7"/>
  <c r="R28" i="5"/>
  <c r="S28" i="5" s="1"/>
  <c r="T27" i="5"/>
  <c r="R28" i="11"/>
  <c r="S28" i="11" s="1"/>
  <c r="T27" i="11"/>
  <c r="E14" i="8"/>
  <c r="F14" i="8"/>
  <c r="AB29" i="8"/>
  <c r="AB27" i="5"/>
  <c r="AB27" i="14"/>
  <c r="AB28" i="11"/>
  <c r="AB28" i="7"/>
  <c r="AB27" i="9"/>
  <c r="AB27" i="13"/>
  <c r="AB28" i="4"/>
  <c r="AB29" i="12"/>
  <c r="AB27" i="3"/>
  <c r="R29" i="11" l="1"/>
  <c r="S29" i="11" s="1"/>
  <c r="T28" i="11"/>
  <c r="R29" i="7"/>
  <c r="S29" i="7" s="1"/>
  <c r="T28" i="7"/>
  <c r="R29" i="12"/>
  <c r="S29" i="12" s="1"/>
  <c r="T28" i="12"/>
  <c r="R28" i="8"/>
  <c r="S28" i="8" s="1"/>
  <c r="T27" i="8"/>
  <c r="R29" i="3"/>
  <c r="S29" i="3" s="1"/>
  <c r="T28" i="3"/>
  <c r="R29" i="5"/>
  <c r="S29" i="5" s="1"/>
  <c r="T28" i="5"/>
  <c r="R29" i="4"/>
  <c r="S29" i="4" s="1"/>
  <c r="T28" i="4"/>
  <c r="R29" i="14"/>
  <c r="S29" i="14" s="1"/>
  <c r="T28" i="14"/>
  <c r="R29" i="9"/>
  <c r="S29" i="9" s="1"/>
  <c r="T28" i="9"/>
  <c r="W21" i="13"/>
  <c r="AC20" i="13"/>
  <c r="F10" i="8"/>
  <c r="AB30" i="12"/>
  <c r="AB28" i="9"/>
  <c r="AB29" i="11"/>
  <c r="AB28" i="5"/>
  <c r="AB29" i="4"/>
  <c r="AB28" i="13"/>
  <c r="AB29" i="7"/>
  <c r="AB28" i="14"/>
  <c r="AB30" i="8"/>
  <c r="AB28" i="3"/>
  <c r="R30" i="3" l="1"/>
  <c r="S30" i="3" s="1"/>
  <c r="T29" i="3"/>
  <c r="R30" i="11"/>
  <c r="S30" i="11" s="1"/>
  <c r="T29" i="11"/>
  <c r="AD20" i="13"/>
  <c r="X20" i="13"/>
  <c r="Y20" i="13"/>
  <c r="T28" i="8"/>
  <c r="R29" i="8"/>
  <c r="S29" i="8" s="1"/>
  <c r="R30" i="7"/>
  <c r="S30" i="7" s="1"/>
  <c r="T29" i="7"/>
  <c r="R30" i="12"/>
  <c r="S30" i="12" s="1"/>
  <c r="T29" i="12"/>
  <c r="R30" i="9"/>
  <c r="S30" i="9" s="1"/>
  <c r="T29" i="9"/>
  <c r="R30" i="4"/>
  <c r="S30" i="4" s="1"/>
  <c r="T29" i="4"/>
  <c r="AC21" i="13"/>
  <c r="AD21" i="13" s="1"/>
  <c r="W22" i="13"/>
  <c r="R30" i="14"/>
  <c r="S30" i="14" s="1"/>
  <c r="T29" i="14"/>
  <c r="R30" i="5"/>
  <c r="S30" i="5" s="1"/>
  <c r="T29" i="5"/>
  <c r="AB31" i="8"/>
  <c r="AB29" i="14"/>
  <c r="AB30" i="7"/>
  <c r="AB29" i="13"/>
  <c r="AB31" i="12"/>
  <c r="AB30" i="4"/>
  <c r="AB29" i="5"/>
  <c r="AB30" i="11"/>
  <c r="AB29" i="9"/>
  <c r="AB29" i="3"/>
  <c r="R30" i="8" l="1"/>
  <c r="S30" i="8" s="1"/>
  <c r="T29" i="8"/>
  <c r="R31" i="14"/>
  <c r="S31" i="14" s="1"/>
  <c r="T30" i="14"/>
  <c r="R31" i="9"/>
  <c r="S31" i="9" s="1"/>
  <c r="T30" i="9"/>
  <c r="I20" i="13"/>
  <c r="AA20" i="13"/>
  <c r="R31" i="3"/>
  <c r="S31" i="3" s="1"/>
  <c r="T30" i="3"/>
  <c r="W23" i="13"/>
  <c r="AC22" i="13"/>
  <c r="AD22" i="13" s="1"/>
  <c r="K20" i="13"/>
  <c r="Z20" i="13"/>
  <c r="H20" i="13"/>
  <c r="R31" i="5"/>
  <c r="S31" i="5" s="1"/>
  <c r="T30" i="5"/>
  <c r="R31" i="4"/>
  <c r="S31" i="4" s="1"/>
  <c r="T30" i="4"/>
  <c r="R31" i="12"/>
  <c r="S31" i="12" s="1"/>
  <c r="T30" i="12"/>
  <c r="R31" i="7"/>
  <c r="S31" i="7" s="1"/>
  <c r="T30" i="7"/>
  <c r="R31" i="11"/>
  <c r="S31" i="11" s="1"/>
  <c r="T30" i="11"/>
  <c r="AB30" i="5"/>
  <c r="AB31" i="4"/>
  <c r="AB30" i="13"/>
  <c r="AB31" i="7"/>
  <c r="AB30" i="9"/>
  <c r="AB31" i="11"/>
  <c r="AB32" i="12"/>
  <c r="AB30" i="14"/>
  <c r="AB32" i="8"/>
  <c r="AB30" i="3"/>
  <c r="Y21" i="13" l="1"/>
  <c r="O20" i="13"/>
  <c r="Q20" i="13" s="1"/>
  <c r="J4" i="11"/>
  <c r="T31" i="11"/>
  <c r="R5" i="11"/>
  <c r="S39" i="11"/>
  <c r="C14" i="11" s="1"/>
  <c r="F11" i="11" s="1"/>
  <c r="R5" i="14"/>
  <c r="U30" i="14" s="1"/>
  <c r="V30" i="14" s="1"/>
  <c r="S39" i="14"/>
  <c r="C14" i="14" s="1"/>
  <c r="F11" i="14" s="1"/>
  <c r="T31" i="14"/>
  <c r="J4" i="14"/>
  <c r="X21" i="13"/>
  <c r="Z21" i="13" s="1"/>
  <c r="X22" i="13" s="1"/>
  <c r="W24" i="13"/>
  <c r="AC23" i="13"/>
  <c r="S39" i="12"/>
  <c r="C14" i="12" s="1"/>
  <c r="F11" i="12" s="1"/>
  <c r="T31" i="12"/>
  <c r="J4" i="12"/>
  <c r="R5" i="12"/>
  <c r="U30" i="12" s="1"/>
  <c r="V30" i="12" s="1"/>
  <c r="J4" i="5"/>
  <c r="R5" i="5"/>
  <c r="S39" i="5"/>
  <c r="C14" i="5" s="1"/>
  <c r="F11" i="5" s="1"/>
  <c r="T31" i="5"/>
  <c r="S39" i="3"/>
  <c r="C14" i="3" s="1"/>
  <c r="F11" i="3" s="1"/>
  <c r="T31" i="3"/>
  <c r="R5" i="3"/>
  <c r="J4" i="3"/>
  <c r="S39" i="7"/>
  <c r="C14" i="7" s="1"/>
  <c r="F11" i="7" s="1"/>
  <c r="T31" i="7"/>
  <c r="R5" i="7"/>
  <c r="J4" i="7"/>
  <c r="T31" i="4"/>
  <c r="S39" i="4"/>
  <c r="C14" i="4" s="1"/>
  <c r="F11" i="4" s="1"/>
  <c r="R5" i="4"/>
  <c r="U30" i="4" s="1"/>
  <c r="V30" i="4" s="1"/>
  <c r="J4" i="4"/>
  <c r="J4" i="9"/>
  <c r="T31" i="9"/>
  <c r="S39" i="9"/>
  <c r="C14" i="9" s="1"/>
  <c r="F11" i="9" s="1"/>
  <c r="R5" i="9"/>
  <c r="R31" i="8"/>
  <c r="S31" i="8" s="1"/>
  <c r="T30" i="8"/>
  <c r="AB33" i="8"/>
  <c r="AB31" i="14"/>
  <c r="AB33" i="12"/>
  <c r="AB31" i="9"/>
  <c r="AB31" i="13"/>
  <c r="AB31" i="5"/>
  <c r="AB32" i="11"/>
  <c r="AB32" i="7"/>
  <c r="AB32" i="4"/>
  <c r="AB31" i="3"/>
  <c r="I21" i="13" l="1"/>
  <c r="AA21" i="13"/>
  <c r="Y22" i="13" s="1"/>
  <c r="U31" i="7"/>
  <c r="V31" i="7" s="1"/>
  <c r="U31" i="3"/>
  <c r="V31" i="3" s="1"/>
  <c r="U31" i="5"/>
  <c r="V31" i="5" s="1"/>
  <c r="Z22" i="13"/>
  <c r="K22" i="13"/>
  <c r="H22" i="13"/>
  <c r="R5" i="8"/>
  <c r="S39" i="8"/>
  <c r="C14" i="8" s="1"/>
  <c r="F11" i="8" s="1"/>
  <c r="J4" i="8"/>
  <c r="T31" i="8"/>
  <c r="U31" i="4"/>
  <c r="V31" i="4" s="1"/>
  <c r="U20" i="11"/>
  <c r="U21" i="11"/>
  <c r="V21" i="11" s="1"/>
  <c r="U22" i="11"/>
  <c r="V22" i="11" s="1"/>
  <c r="U23" i="11"/>
  <c r="V23" i="11" s="1"/>
  <c r="U24" i="11"/>
  <c r="V24" i="11" s="1"/>
  <c r="U25" i="11"/>
  <c r="V25" i="11" s="1"/>
  <c r="U26" i="11"/>
  <c r="V26" i="11" s="1"/>
  <c r="U27" i="11"/>
  <c r="V27" i="11" s="1"/>
  <c r="U28" i="11"/>
  <c r="V28" i="11" s="1"/>
  <c r="U29" i="11"/>
  <c r="V29" i="11" s="1"/>
  <c r="U20" i="9"/>
  <c r="V20" i="9" s="1"/>
  <c r="U22" i="9"/>
  <c r="V22" i="9" s="1"/>
  <c r="U21" i="9"/>
  <c r="V21" i="9" s="1"/>
  <c r="U23" i="9"/>
  <c r="V23" i="9" s="1"/>
  <c r="U24" i="9"/>
  <c r="V24" i="9" s="1"/>
  <c r="U25" i="9"/>
  <c r="V25" i="9" s="1"/>
  <c r="U26" i="9"/>
  <c r="V26" i="9" s="1"/>
  <c r="U27" i="9"/>
  <c r="V27" i="9" s="1"/>
  <c r="U28" i="9"/>
  <c r="V28" i="9" s="1"/>
  <c r="U29" i="9"/>
  <c r="V29" i="9" s="1"/>
  <c r="G11" i="3"/>
  <c r="G12" i="3"/>
  <c r="G11" i="5"/>
  <c r="G12" i="5"/>
  <c r="U30" i="9"/>
  <c r="V30" i="9" s="1"/>
  <c r="AC24" i="13"/>
  <c r="W25" i="13"/>
  <c r="G11" i="14"/>
  <c r="G12" i="14"/>
  <c r="U31" i="11"/>
  <c r="V31" i="11"/>
  <c r="G11" i="9"/>
  <c r="G12" i="9"/>
  <c r="U22" i="4"/>
  <c r="V22" i="4" s="1"/>
  <c r="U20" i="4"/>
  <c r="V20" i="4" s="1"/>
  <c r="U21" i="4"/>
  <c r="V21" i="4" s="1"/>
  <c r="U23" i="4"/>
  <c r="V23" i="4" s="1"/>
  <c r="U24" i="4"/>
  <c r="V24" i="4" s="1"/>
  <c r="U25" i="4"/>
  <c r="V25" i="4" s="1"/>
  <c r="U26" i="4"/>
  <c r="V26" i="4" s="1"/>
  <c r="U27" i="4"/>
  <c r="V27" i="4" s="1"/>
  <c r="U28" i="4"/>
  <c r="V28" i="4" s="1"/>
  <c r="U29" i="4"/>
  <c r="V29" i="4" s="1"/>
  <c r="U21" i="7"/>
  <c r="V21" i="7" s="1"/>
  <c r="U20" i="7"/>
  <c r="V20" i="7" s="1"/>
  <c r="U22" i="7"/>
  <c r="V22" i="7" s="1"/>
  <c r="U23" i="7"/>
  <c r="V23" i="7" s="1"/>
  <c r="U24" i="7"/>
  <c r="V24" i="7" s="1"/>
  <c r="U25" i="7"/>
  <c r="V25" i="7" s="1"/>
  <c r="U26" i="7"/>
  <c r="V26" i="7" s="1"/>
  <c r="U27" i="7"/>
  <c r="V27" i="7" s="1"/>
  <c r="U28" i="7"/>
  <c r="V28" i="7" s="1"/>
  <c r="U29" i="7"/>
  <c r="V29" i="7" s="1"/>
  <c r="U21" i="5"/>
  <c r="V21" i="5" s="1"/>
  <c r="U20" i="5"/>
  <c r="V20" i="5" s="1"/>
  <c r="U22" i="5"/>
  <c r="V22" i="5" s="1"/>
  <c r="U23" i="5"/>
  <c r="V23" i="5" s="1"/>
  <c r="U24" i="5"/>
  <c r="V24" i="5" s="1"/>
  <c r="U25" i="5"/>
  <c r="V25" i="5" s="1"/>
  <c r="U26" i="5"/>
  <c r="V26" i="5" s="1"/>
  <c r="U27" i="5"/>
  <c r="V27" i="5" s="1"/>
  <c r="U28" i="5"/>
  <c r="V28" i="5" s="1"/>
  <c r="U29" i="5"/>
  <c r="V29" i="5" s="1"/>
  <c r="U31" i="12"/>
  <c r="V31" i="12" s="1"/>
  <c r="U30" i="5"/>
  <c r="V30" i="5" s="1"/>
  <c r="U30" i="7"/>
  <c r="V30" i="7" s="1"/>
  <c r="U21" i="14"/>
  <c r="V21" i="14" s="1"/>
  <c r="U20" i="14"/>
  <c r="V20" i="14" s="1"/>
  <c r="U22" i="14"/>
  <c r="V22" i="14" s="1"/>
  <c r="U23" i="14"/>
  <c r="V23" i="14" s="1"/>
  <c r="U24" i="14"/>
  <c r="V24" i="14" s="1"/>
  <c r="U25" i="14"/>
  <c r="V25" i="14" s="1"/>
  <c r="U26" i="14"/>
  <c r="V26" i="14" s="1"/>
  <c r="U27" i="14"/>
  <c r="V27" i="14" s="1"/>
  <c r="U28" i="14"/>
  <c r="V28" i="14" s="1"/>
  <c r="U29" i="14"/>
  <c r="V29" i="14" s="1"/>
  <c r="U30" i="11"/>
  <c r="V30" i="11" s="1"/>
  <c r="G11" i="7"/>
  <c r="G12" i="7"/>
  <c r="U20" i="12"/>
  <c r="V20" i="12" s="1"/>
  <c r="U22" i="12"/>
  <c r="V22" i="12" s="1"/>
  <c r="U21" i="12"/>
  <c r="V21" i="12" s="1"/>
  <c r="U23" i="12"/>
  <c r="V23" i="12" s="1"/>
  <c r="U24" i="12"/>
  <c r="V24" i="12" s="1"/>
  <c r="U25" i="12"/>
  <c r="V25" i="12" s="1"/>
  <c r="U26" i="12"/>
  <c r="V26" i="12" s="1"/>
  <c r="U27" i="12"/>
  <c r="V27" i="12" s="1"/>
  <c r="U28" i="12"/>
  <c r="V28" i="12" s="1"/>
  <c r="U29" i="12"/>
  <c r="V29" i="12" s="1"/>
  <c r="U31" i="14"/>
  <c r="V31" i="14" s="1"/>
  <c r="U31" i="9"/>
  <c r="V31" i="9" s="1"/>
  <c r="G11" i="4"/>
  <c r="G12" i="4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G11" i="12"/>
  <c r="G12" i="12"/>
  <c r="AD23" i="13"/>
  <c r="K21" i="13"/>
  <c r="H21" i="13"/>
  <c r="G11" i="11"/>
  <c r="G12" i="11"/>
  <c r="U30" i="3"/>
  <c r="V30" i="3" s="1"/>
  <c r="AB33" i="4"/>
  <c r="AB33" i="7"/>
  <c r="AB33" i="11"/>
  <c r="AB32" i="5"/>
  <c r="AB32" i="14"/>
  <c r="AB32" i="13"/>
  <c r="AB32" i="9"/>
  <c r="AB32" i="3"/>
  <c r="I22" i="13" l="1"/>
  <c r="AA22" i="13"/>
  <c r="Y23" i="13" s="1"/>
  <c r="O21" i="13"/>
  <c r="Q21" i="13" s="1"/>
  <c r="O22" i="13"/>
  <c r="Q22" i="13" s="1"/>
  <c r="W20" i="12"/>
  <c r="V35" i="12"/>
  <c r="W20" i="14"/>
  <c r="V35" i="14"/>
  <c r="W20" i="7"/>
  <c r="V35" i="7"/>
  <c r="U31" i="8"/>
  <c r="V31" i="8" s="1"/>
  <c r="W20" i="3"/>
  <c r="V35" i="3"/>
  <c r="V35" i="5"/>
  <c r="W20" i="5"/>
  <c r="W20" i="4"/>
  <c r="V35" i="4"/>
  <c r="AD24" i="13"/>
  <c r="V20" i="11"/>
  <c r="V35" i="11" s="1"/>
  <c r="U24" i="8"/>
  <c r="V24" i="8" s="1"/>
  <c r="U20" i="8"/>
  <c r="V20" i="8" s="1"/>
  <c r="U25" i="8"/>
  <c r="V25" i="8" s="1"/>
  <c r="U22" i="8"/>
  <c r="V22" i="8" s="1"/>
  <c r="U21" i="8"/>
  <c r="V21" i="8" s="1"/>
  <c r="U23" i="8"/>
  <c r="V23" i="8" s="1"/>
  <c r="U26" i="8"/>
  <c r="V26" i="8" s="1"/>
  <c r="U27" i="8"/>
  <c r="V27" i="8" s="1"/>
  <c r="U28" i="8"/>
  <c r="V28" i="8" s="1"/>
  <c r="U29" i="8"/>
  <c r="V29" i="8" s="1"/>
  <c r="U30" i="8"/>
  <c r="V30" i="8" s="1"/>
  <c r="W26" i="13"/>
  <c r="AC25" i="13"/>
  <c r="W20" i="9"/>
  <c r="V35" i="9"/>
  <c r="G11" i="8"/>
  <c r="G12" i="8"/>
  <c r="X23" i="13"/>
  <c r="Z23" i="13" s="1"/>
  <c r="AB33" i="9"/>
  <c r="AB33" i="5"/>
  <c r="AB33" i="13"/>
  <c r="AB33" i="14"/>
  <c r="AB33" i="3"/>
  <c r="I23" i="13" l="1"/>
  <c r="AA23" i="13"/>
  <c r="Y24" i="13" s="1"/>
  <c r="I24" i="13" s="1"/>
  <c r="AD25" i="13"/>
  <c r="W21" i="14"/>
  <c r="AC20" i="14"/>
  <c r="X20" i="14" s="1"/>
  <c r="W21" i="3"/>
  <c r="AC20" i="3"/>
  <c r="X20" i="3" s="1"/>
  <c r="H23" i="13"/>
  <c r="K23" i="13"/>
  <c r="W21" i="9"/>
  <c r="AC20" i="9"/>
  <c r="X20" i="9" s="1"/>
  <c r="W20" i="11"/>
  <c r="AC20" i="5"/>
  <c r="AD20" i="5" s="1"/>
  <c r="W21" i="5"/>
  <c r="AA24" i="13"/>
  <c r="AC26" i="13"/>
  <c r="AD26" i="13" s="1"/>
  <c r="W27" i="13"/>
  <c r="W21" i="4"/>
  <c r="AC20" i="4"/>
  <c r="X20" i="4" s="1"/>
  <c r="W20" i="8"/>
  <c r="V35" i="8"/>
  <c r="X24" i="13"/>
  <c r="W21" i="7"/>
  <c r="AC20" i="7"/>
  <c r="X20" i="7" s="1"/>
  <c r="W21" i="12"/>
  <c r="AC20" i="12"/>
  <c r="Y25" i="13" l="1"/>
  <c r="AD20" i="3"/>
  <c r="Y20" i="3" s="1"/>
  <c r="I20" i="3" s="1"/>
  <c r="H20" i="7"/>
  <c r="Z20" i="7"/>
  <c r="K20" i="7"/>
  <c r="AC20" i="8"/>
  <c r="X20" i="8" s="1"/>
  <c r="W21" i="8"/>
  <c r="AC20" i="11"/>
  <c r="X20" i="11" s="1"/>
  <c r="W21" i="11"/>
  <c r="AC21" i="3"/>
  <c r="AD21" i="3" s="1"/>
  <c r="W22" i="3"/>
  <c r="AD20" i="12"/>
  <c r="Y20" i="12"/>
  <c r="X20" i="12"/>
  <c r="W22" i="7"/>
  <c r="AC21" i="7"/>
  <c r="AD20" i="4"/>
  <c r="Y20" i="4" s="1"/>
  <c r="W28" i="13"/>
  <c r="AC27" i="13"/>
  <c r="AD27" i="13" s="1"/>
  <c r="AD20" i="9"/>
  <c r="Y20" i="9" s="1"/>
  <c r="O23" i="13"/>
  <c r="Q23" i="13" s="1"/>
  <c r="AD20" i="14"/>
  <c r="Y20" i="14" s="1"/>
  <c r="H24" i="13"/>
  <c r="K24" i="13"/>
  <c r="K20" i="4"/>
  <c r="H20" i="4"/>
  <c r="Z20" i="4"/>
  <c r="AC21" i="5"/>
  <c r="AD21" i="5" s="1"/>
  <c r="W22" i="5"/>
  <c r="H20" i="9"/>
  <c r="Z20" i="9"/>
  <c r="K20" i="9"/>
  <c r="H20" i="14"/>
  <c r="Z20" i="14"/>
  <c r="K20" i="14"/>
  <c r="AC21" i="12"/>
  <c r="W22" i="12"/>
  <c r="AD20" i="7"/>
  <c r="Y20" i="7" s="1"/>
  <c r="AC21" i="4"/>
  <c r="AD21" i="4" s="1"/>
  <c r="W22" i="4"/>
  <c r="Z24" i="13"/>
  <c r="X20" i="5"/>
  <c r="Y20" i="5"/>
  <c r="AC21" i="9"/>
  <c r="W22" i="9"/>
  <c r="K20" i="3"/>
  <c r="Z20" i="3"/>
  <c r="H20" i="3"/>
  <c r="W22" i="14"/>
  <c r="AC21" i="14"/>
  <c r="I25" i="13" l="1"/>
  <c r="AA25" i="13"/>
  <c r="Y26" i="13" s="1"/>
  <c r="AA20" i="3"/>
  <c r="Y21" i="3" s="1"/>
  <c r="AD20" i="8"/>
  <c r="Y20" i="8" s="1"/>
  <c r="I20" i="8" s="1"/>
  <c r="O24" i="13"/>
  <c r="Q24" i="13" s="1"/>
  <c r="W23" i="12"/>
  <c r="AC22" i="12"/>
  <c r="AA20" i="14"/>
  <c r="I20" i="14"/>
  <c r="O20" i="14" s="1"/>
  <c r="Q20" i="14" s="1"/>
  <c r="W23" i="7"/>
  <c r="AC22" i="7"/>
  <c r="AC21" i="11"/>
  <c r="AD21" i="11" s="1"/>
  <c r="W22" i="11"/>
  <c r="Z20" i="8"/>
  <c r="H20" i="8"/>
  <c r="K20" i="8"/>
  <c r="X21" i="3"/>
  <c r="Z21" i="3" s="1"/>
  <c r="AD21" i="14"/>
  <c r="X21" i="14"/>
  <c r="Z21" i="14" s="1"/>
  <c r="I20" i="5"/>
  <c r="AA20" i="5"/>
  <c r="W23" i="4"/>
  <c r="AC22" i="4"/>
  <c r="W23" i="5"/>
  <c r="AC22" i="5"/>
  <c r="AD22" i="5" s="1"/>
  <c r="AC28" i="13"/>
  <c r="AD28" i="13" s="1"/>
  <c r="W29" i="13"/>
  <c r="Z20" i="12"/>
  <c r="X21" i="12" s="1"/>
  <c r="K20" i="12"/>
  <c r="H20" i="12"/>
  <c r="W23" i="3"/>
  <c r="AC22" i="3"/>
  <c r="H20" i="11"/>
  <c r="Z20" i="11"/>
  <c r="K20" i="11"/>
  <c r="X21" i="9"/>
  <c r="W23" i="14"/>
  <c r="AC22" i="14"/>
  <c r="AD21" i="9"/>
  <c r="K20" i="5"/>
  <c r="H20" i="5"/>
  <c r="Z20" i="5"/>
  <c r="X21" i="5" s="1"/>
  <c r="X21" i="4"/>
  <c r="AD21" i="12"/>
  <c r="Y21" i="5"/>
  <c r="I20" i="9"/>
  <c r="O20" i="9" s="1"/>
  <c r="Q20" i="9" s="1"/>
  <c r="AA20" i="9"/>
  <c r="AA20" i="4"/>
  <c r="I20" i="4"/>
  <c r="O20" i="4" s="1"/>
  <c r="Q20" i="4" s="1"/>
  <c r="AA20" i="12"/>
  <c r="I20" i="12"/>
  <c r="O20" i="3"/>
  <c r="W23" i="9"/>
  <c r="AC22" i="9"/>
  <c r="AD22" i="9" s="1"/>
  <c r="X25" i="13"/>
  <c r="Z25" i="13" s="1"/>
  <c r="AA20" i="7"/>
  <c r="I20" i="7"/>
  <c r="O20" i="7" s="1"/>
  <c r="Q20" i="7" s="1"/>
  <c r="AD21" i="7"/>
  <c r="X21" i="7"/>
  <c r="AD20" i="11"/>
  <c r="Y20" i="11" s="1"/>
  <c r="W22" i="8"/>
  <c r="AC21" i="8"/>
  <c r="I26" i="13" l="1"/>
  <c r="AA26" i="13"/>
  <c r="Y27" i="13" s="1"/>
  <c r="Y21" i="12"/>
  <c r="Y21" i="9"/>
  <c r="Y21" i="7"/>
  <c r="Y21" i="4"/>
  <c r="I21" i="4" s="1"/>
  <c r="AA20" i="8"/>
  <c r="X22" i="14"/>
  <c r="H22" i="14" s="1"/>
  <c r="Y21" i="14"/>
  <c r="I21" i="14" s="1"/>
  <c r="H14" i="10"/>
  <c r="AD22" i="4"/>
  <c r="AA21" i="3"/>
  <c r="I21" i="3"/>
  <c r="O20" i="8"/>
  <c r="Q20" i="8" s="1"/>
  <c r="O20" i="5"/>
  <c r="Q20" i="5" s="1"/>
  <c r="X21" i="8"/>
  <c r="Z21" i="8" s="1"/>
  <c r="X26" i="13"/>
  <c r="Z26" i="13" s="1"/>
  <c r="W23" i="8"/>
  <c r="AC22" i="8"/>
  <c r="H25" i="13"/>
  <c r="K25" i="13"/>
  <c r="Q20" i="3"/>
  <c r="W24" i="14"/>
  <c r="AC23" i="14"/>
  <c r="O20" i="12"/>
  <c r="Q20" i="12" s="1"/>
  <c r="K21" i="14"/>
  <c r="H21" i="14"/>
  <c r="K14" i="10"/>
  <c r="X21" i="11"/>
  <c r="AC23" i="7"/>
  <c r="W24" i="7"/>
  <c r="AD22" i="12"/>
  <c r="Z21" i="4"/>
  <c r="H21" i="4"/>
  <c r="K21" i="4"/>
  <c r="Z21" i="9"/>
  <c r="H21" i="9"/>
  <c r="K21" i="9"/>
  <c r="K21" i="12"/>
  <c r="H21" i="12"/>
  <c r="AC23" i="4"/>
  <c r="W24" i="4"/>
  <c r="AC23" i="12"/>
  <c r="W24" i="12"/>
  <c r="I20" i="11"/>
  <c r="O20" i="11" s="1"/>
  <c r="Q20" i="11" s="1"/>
  <c r="AA20" i="11"/>
  <c r="Y21" i="11" s="1"/>
  <c r="AA21" i="5"/>
  <c r="I21" i="5"/>
  <c r="AD21" i="8"/>
  <c r="Y21" i="8" s="1"/>
  <c r="Z21" i="7"/>
  <c r="K21" i="7"/>
  <c r="H21" i="7"/>
  <c r="AA21" i="7"/>
  <c r="I21" i="7"/>
  <c r="W24" i="9"/>
  <c r="AC23" i="9"/>
  <c r="AD23" i="9" s="1"/>
  <c r="H21" i="5"/>
  <c r="K21" i="5"/>
  <c r="Z21" i="5"/>
  <c r="AD22" i="14"/>
  <c r="AA21" i="9"/>
  <c r="Y22" i="9" s="1"/>
  <c r="I21" i="9"/>
  <c r="AD22" i="3"/>
  <c r="Y22" i="3" s="1"/>
  <c r="X22" i="3"/>
  <c r="Z21" i="12"/>
  <c r="Y22" i="5"/>
  <c r="I21" i="12"/>
  <c r="AA21" i="12"/>
  <c r="Y22" i="12" s="1"/>
  <c r="AD22" i="7"/>
  <c r="Y22" i="7" s="1"/>
  <c r="Z22" i="14"/>
  <c r="AC23" i="3"/>
  <c r="W24" i="3"/>
  <c r="AC29" i="13"/>
  <c r="AD29" i="13" s="1"/>
  <c r="W30" i="13"/>
  <c r="W24" i="5"/>
  <c r="AC23" i="5"/>
  <c r="K21" i="3"/>
  <c r="H21" i="3"/>
  <c r="AC22" i="11"/>
  <c r="W23" i="11"/>
  <c r="I22" i="7"/>
  <c r="I27" i="13" l="1"/>
  <c r="AA27" i="13"/>
  <c r="Y28" i="13" s="1"/>
  <c r="AA22" i="7"/>
  <c r="AA21" i="4"/>
  <c r="Y22" i="4" s="1"/>
  <c r="K22" i="14"/>
  <c r="O21" i="5"/>
  <c r="Q21" i="5" s="1"/>
  <c r="AA21" i="14"/>
  <c r="Y22" i="14" s="1"/>
  <c r="O21" i="4"/>
  <c r="Q21" i="4" s="1"/>
  <c r="O25" i="13"/>
  <c r="Q25" i="13" s="1"/>
  <c r="Q14" i="10"/>
  <c r="AD22" i="11"/>
  <c r="K21" i="11"/>
  <c r="H21" i="11"/>
  <c r="Z21" i="11"/>
  <c r="I21" i="8"/>
  <c r="AA21" i="8"/>
  <c r="O21" i="3"/>
  <c r="W25" i="5"/>
  <c r="AC24" i="5"/>
  <c r="AD24" i="5" s="1"/>
  <c r="AD23" i="3"/>
  <c r="O21" i="7"/>
  <c r="Q21" i="7" s="1"/>
  <c r="AC24" i="12"/>
  <c r="AD24" i="12" s="1"/>
  <c r="W25" i="12"/>
  <c r="AD23" i="4"/>
  <c r="O21" i="9"/>
  <c r="Q21" i="9" s="1"/>
  <c r="X22" i="4"/>
  <c r="Z22" i="4" s="1"/>
  <c r="AD23" i="7"/>
  <c r="Y23" i="7" s="1"/>
  <c r="I21" i="11"/>
  <c r="AA21" i="11"/>
  <c r="Y22" i="11" s="1"/>
  <c r="AD23" i="14"/>
  <c r="X23" i="14"/>
  <c r="W24" i="8"/>
  <c r="AC23" i="8"/>
  <c r="K21" i="8"/>
  <c r="H21" i="8"/>
  <c r="AC24" i="3"/>
  <c r="W25" i="3"/>
  <c r="X22" i="8"/>
  <c r="Z22" i="8" s="1"/>
  <c r="AC24" i="4"/>
  <c r="W25" i="4"/>
  <c r="AC30" i="13"/>
  <c r="AD30" i="13" s="1"/>
  <c r="W31" i="13"/>
  <c r="K22" i="3"/>
  <c r="H22" i="3"/>
  <c r="I22" i="9"/>
  <c r="AA22" i="9"/>
  <c r="AC24" i="9"/>
  <c r="AD24" i="9" s="1"/>
  <c r="W25" i="9"/>
  <c r="AD23" i="12"/>
  <c r="O21" i="12"/>
  <c r="Q21" i="12" s="1"/>
  <c r="X22" i="9"/>
  <c r="Z22" i="9" s="1"/>
  <c r="X22" i="12"/>
  <c r="Z22" i="12" s="1"/>
  <c r="W25" i="7"/>
  <c r="AC24" i="7"/>
  <c r="AD24" i="7" s="1"/>
  <c r="AC24" i="14"/>
  <c r="AD24" i="14" s="1"/>
  <c r="W25" i="14"/>
  <c r="X27" i="13"/>
  <c r="Z27" i="13" s="1"/>
  <c r="X28" i="13" s="1"/>
  <c r="K28" i="13" s="1"/>
  <c r="I22" i="5"/>
  <c r="AA22" i="5"/>
  <c r="AC23" i="11"/>
  <c r="W24" i="11"/>
  <c r="AD23" i="5"/>
  <c r="Y23" i="5" s="1"/>
  <c r="X22" i="5"/>
  <c r="Z22" i="5" s="1"/>
  <c r="AA22" i="3"/>
  <c r="I22" i="3"/>
  <c r="I14" i="10"/>
  <c r="X22" i="7"/>
  <c r="Z22" i="7" s="1"/>
  <c r="I22" i="12"/>
  <c r="AA22" i="12"/>
  <c r="Y23" i="12" s="1"/>
  <c r="AA23" i="7"/>
  <c r="I23" i="7"/>
  <c r="O21" i="14"/>
  <c r="Q21" i="14" s="1"/>
  <c r="O14" i="10"/>
  <c r="AD22" i="8"/>
  <c r="Y22" i="8" s="1"/>
  <c r="I22" i="8" s="1"/>
  <c r="H26" i="13"/>
  <c r="K26" i="13"/>
  <c r="Z22" i="3"/>
  <c r="X23" i="3" s="1"/>
  <c r="AA28" i="13" l="1"/>
  <c r="Y29" i="13" s="1"/>
  <c r="I28" i="13"/>
  <c r="AA22" i="8"/>
  <c r="Y23" i="9"/>
  <c r="I22" i="4"/>
  <c r="AA22" i="4"/>
  <c r="Y23" i="4" s="1"/>
  <c r="K15" i="10"/>
  <c r="AA22" i="14"/>
  <c r="Y23" i="14" s="1"/>
  <c r="AA23" i="14" s="1"/>
  <c r="Y24" i="14" s="1"/>
  <c r="I24" i="14" s="1"/>
  <c r="I22" i="14"/>
  <c r="O22" i="14" s="1"/>
  <c r="Q22" i="14" s="1"/>
  <c r="Y23" i="3"/>
  <c r="AA23" i="3" s="1"/>
  <c r="AD23" i="8"/>
  <c r="Y23" i="8" s="1"/>
  <c r="H28" i="13"/>
  <c r="O28" i="13" s="1"/>
  <c r="Q28" i="13" s="1"/>
  <c r="Y24" i="7"/>
  <c r="I24" i="7" s="1"/>
  <c r="O21" i="8"/>
  <c r="Q21" i="8" s="1"/>
  <c r="X23" i="8"/>
  <c r="Z23" i="8" s="1"/>
  <c r="X23" i="5"/>
  <c r="K23" i="3"/>
  <c r="H23" i="3"/>
  <c r="X23" i="12"/>
  <c r="Z23" i="12" s="1"/>
  <c r="X24" i="12" s="1"/>
  <c r="X23" i="4"/>
  <c r="Z23" i="4" s="1"/>
  <c r="X24" i="4" s="1"/>
  <c r="Q21" i="3"/>
  <c r="AC31" i="13"/>
  <c r="W32" i="13"/>
  <c r="AD24" i="3"/>
  <c r="I23" i="8"/>
  <c r="AA23" i="8"/>
  <c r="AA22" i="11"/>
  <c r="I22" i="11"/>
  <c r="H22" i="4"/>
  <c r="K22" i="4"/>
  <c r="X23" i="7"/>
  <c r="Z23" i="7" s="1"/>
  <c r="K22" i="5"/>
  <c r="H22" i="5"/>
  <c r="X23" i="9"/>
  <c r="Z23" i="9" s="1"/>
  <c r="AD24" i="4"/>
  <c r="H22" i="9"/>
  <c r="K22" i="9"/>
  <c r="I23" i="5"/>
  <c r="AA23" i="5"/>
  <c r="Y24" i="5" s="1"/>
  <c r="W26" i="7"/>
  <c r="AC25" i="7"/>
  <c r="W26" i="9"/>
  <c r="AC25" i="9"/>
  <c r="AD25" i="9" s="1"/>
  <c r="O22" i="3"/>
  <c r="W25" i="8"/>
  <c r="AC24" i="8"/>
  <c r="W26" i="12"/>
  <c r="AC25" i="12"/>
  <c r="W26" i="5"/>
  <c r="AC25" i="5"/>
  <c r="I15" i="10"/>
  <c r="O21" i="11"/>
  <c r="Q21" i="11" s="1"/>
  <c r="X22" i="11"/>
  <c r="AC24" i="11"/>
  <c r="AD24" i="11" s="1"/>
  <c r="W25" i="11"/>
  <c r="W26" i="3"/>
  <c r="AC25" i="3"/>
  <c r="Z28" i="13"/>
  <c r="X29" i="13" s="1"/>
  <c r="K29" i="13" s="1"/>
  <c r="Z23" i="3"/>
  <c r="H22" i="7"/>
  <c r="K22" i="7"/>
  <c r="K27" i="13"/>
  <c r="H27" i="13"/>
  <c r="O26" i="13"/>
  <c r="Q26" i="13" s="1"/>
  <c r="AD23" i="11"/>
  <c r="Y23" i="11" s="1"/>
  <c r="I29" i="13"/>
  <c r="AA29" i="13"/>
  <c r="W26" i="14"/>
  <c r="AC25" i="14"/>
  <c r="AD25" i="14" s="1"/>
  <c r="K22" i="12"/>
  <c r="H22" i="12"/>
  <c r="AA23" i="12"/>
  <c r="I23" i="12"/>
  <c r="W26" i="4"/>
  <c r="AC25" i="4"/>
  <c r="AD25" i="4" s="1"/>
  <c r="K22" i="8"/>
  <c r="H22" i="8"/>
  <c r="Z23" i="14"/>
  <c r="K23" i="14"/>
  <c r="H23" i="14"/>
  <c r="H15" i="10"/>
  <c r="Y30" i="13" l="1"/>
  <c r="Y24" i="12"/>
  <c r="I23" i="9"/>
  <c r="AA23" i="9"/>
  <c r="Y24" i="9" s="1"/>
  <c r="I24" i="9" s="1"/>
  <c r="I23" i="14"/>
  <c r="I23" i="4"/>
  <c r="AA23" i="4"/>
  <c r="Y24" i="4" s="1"/>
  <c r="I16" i="10"/>
  <c r="H29" i="13"/>
  <c r="AA24" i="7"/>
  <c r="O22" i="9"/>
  <c r="Q22" i="9" s="1"/>
  <c r="AD25" i="7"/>
  <c r="Y25" i="7" s="1"/>
  <c r="I23" i="3"/>
  <c r="O23" i="3" s="1"/>
  <c r="AA24" i="14"/>
  <c r="Y25" i="14" s="1"/>
  <c r="I25" i="14" s="1"/>
  <c r="Z29" i="13"/>
  <c r="X30" i="13" s="1"/>
  <c r="Z30" i="13" s="1"/>
  <c r="X31" i="13" s="1"/>
  <c r="AD25" i="5"/>
  <c r="O22" i="5"/>
  <c r="Q22" i="5" s="1"/>
  <c r="Y24" i="3"/>
  <c r="I24" i="3" s="1"/>
  <c r="AA24" i="9"/>
  <c r="O22" i="7"/>
  <c r="Q22" i="7" s="1"/>
  <c r="O23" i="14"/>
  <c r="Q23" i="14" s="1"/>
  <c r="O22" i="8"/>
  <c r="Q22" i="8" s="1"/>
  <c r="Q15" i="10"/>
  <c r="X24" i="9"/>
  <c r="Z24" i="9" s="1"/>
  <c r="X25" i="9" s="1"/>
  <c r="X24" i="7"/>
  <c r="Z24" i="7" s="1"/>
  <c r="H24" i="12"/>
  <c r="K24" i="12"/>
  <c r="AC25" i="11"/>
  <c r="W26" i="11"/>
  <c r="W27" i="12"/>
  <c r="AC26" i="12"/>
  <c r="AD26" i="12" s="1"/>
  <c r="W27" i="9"/>
  <c r="AC26" i="9"/>
  <c r="AA24" i="5"/>
  <c r="I24" i="5"/>
  <c r="K24" i="4"/>
  <c r="H24" i="4"/>
  <c r="X24" i="3"/>
  <c r="O15" i="10"/>
  <c r="Z24" i="12"/>
  <c r="X25" i="12" s="1"/>
  <c r="AA23" i="11"/>
  <c r="Y24" i="11" s="1"/>
  <c r="I23" i="11"/>
  <c r="W27" i="3"/>
  <c r="AC26" i="3"/>
  <c r="AD26" i="3" s="1"/>
  <c r="K22" i="11"/>
  <c r="K16" i="10" s="1"/>
  <c r="H22" i="11"/>
  <c r="AD24" i="8"/>
  <c r="Y24" i="8" s="1"/>
  <c r="I24" i="8" s="1"/>
  <c r="X24" i="8"/>
  <c r="Q22" i="3"/>
  <c r="H23" i="12"/>
  <c r="K23" i="12"/>
  <c r="H23" i="8"/>
  <c r="K23" i="8"/>
  <c r="I24" i="4"/>
  <c r="AA24" i="4"/>
  <c r="Y25" i="4"/>
  <c r="O22" i="12"/>
  <c r="Q22" i="12" s="1"/>
  <c r="W27" i="14"/>
  <c r="AC26" i="14"/>
  <c r="O27" i="13"/>
  <c r="Q27" i="13" s="1"/>
  <c r="X24" i="14"/>
  <c r="Z24" i="14" s="1"/>
  <c r="W27" i="5"/>
  <c r="AC26" i="5"/>
  <c r="AC25" i="8"/>
  <c r="AD25" i="8" s="1"/>
  <c r="W26" i="8"/>
  <c r="I25" i="7"/>
  <c r="Z22" i="11"/>
  <c r="X23" i="11" s="1"/>
  <c r="O22" i="4"/>
  <c r="Q22" i="4" s="1"/>
  <c r="W33" i="13"/>
  <c r="AC33" i="13" s="1"/>
  <c r="AC32" i="13"/>
  <c r="Z24" i="4"/>
  <c r="X25" i="4" s="1"/>
  <c r="H23" i="5"/>
  <c r="K23" i="5"/>
  <c r="W27" i="4"/>
  <c r="AC26" i="4"/>
  <c r="AD25" i="3"/>
  <c r="AD25" i="12"/>
  <c r="Y25" i="9"/>
  <c r="W27" i="7"/>
  <c r="AC26" i="7"/>
  <c r="H23" i="9"/>
  <c r="K23" i="9"/>
  <c r="K23" i="7"/>
  <c r="H23" i="7"/>
  <c r="AD31" i="13"/>
  <c r="K23" i="4"/>
  <c r="H23" i="4"/>
  <c r="Z23" i="5"/>
  <c r="O29" i="13"/>
  <c r="Q29" i="13" s="1"/>
  <c r="I30" i="13" l="1"/>
  <c r="AA30" i="13"/>
  <c r="Y31" i="13" s="1"/>
  <c r="I24" i="12"/>
  <c r="AA24" i="12"/>
  <c r="Y25" i="12" s="1"/>
  <c r="I25" i="12" s="1"/>
  <c r="Y25" i="5"/>
  <c r="AA25" i="7"/>
  <c r="AA25" i="12"/>
  <c r="Y26" i="12" s="1"/>
  <c r="I17" i="10"/>
  <c r="AA24" i="3"/>
  <c r="AA25" i="14"/>
  <c r="AD33" i="13"/>
  <c r="O24" i="12"/>
  <c r="Q24" i="12" s="1"/>
  <c r="AA24" i="8"/>
  <c r="O22" i="11"/>
  <c r="Q22" i="11" s="1"/>
  <c r="Q16" i="10" s="1"/>
  <c r="O23" i="7"/>
  <c r="Q23" i="7" s="1"/>
  <c r="O23" i="4"/>
  <c r="Q23" i="4" s="1"/>
  <c r="Z25" i="4"/>
  <c r="X26" i="4" s="1"/>
  <c r="H25" i="4"/>
  <c r="K25" i="4"/>
  <c r="X25" i="7"/>
  <c r="Z25" i="7" s="1"/>
  <c r="X25" i="14"/>
  <c r="Z25" i="14" s="1"/>
  <c r="I26" i="12"/>
  <c r="AA26" i="12"/>
  <c r="AD26" i="14"/>
  <c r="I25" i="4"/>
  <c r="AA25" i="4"/>
  <c r="Z25" i="9"/>
  <c r="X26" i="9" s="1"/>
  <c r="H25" i="9"/>
  <c r="K25" i="9"/>
  <c r="O23" i="9"/>
  <c r="Q23" i="9" s="1"/>
  <c r="I25" i="9"/>
  <c r="AA25" i="9"/>
  <c r="AD26" i="4"/>
  <c r="O23" i="5"/>
  <c r="Q23" i="5" s="1"/>
  <c r="AD32" i="13"/>
  <c r="Z23" i="11"/>
  <c r="X24" i="11" s="1"/>
  <c r="K23" i="11"/>
  <c r="K17" i="10" s="1"/>
  <c r="H23" i="11"/>
  <c r="W27" i="8"/>
  <c r="AC26" i="8"/>
  <c r="AC27" i="5"/>
  <c r="AD27" i="5" s="1"/>
  <c r="W28" i="5"/>
  <c r="W28" i="14"/>
  <c r="AC27" i="14"/>
  <c r="O23" i="8"/>
  <c r="Q23" i="8" s="1"/>
  <c r="I24" i="11"/>
  <c r="I18" i="10" s="1"/>
  <c r="AA24" i="11"/>
  <c r="K24" i="3"/>
  <c r="H24" i="3"/>
  <c r="AC27" i="9"/>
  <c r="AD27" i="9" s="1"/>
  <c r="W28" i="9"/>
  <c r="W28" i="12"/>
  <c r="AC27" i="12"/>
  <c r="AD27" i="12" s="1"/>
  <c r="Y27" i="12" s="1"/>
  <c r="H25" i="12"/>
  <c r="K25" i="12"/>
  <c r="AC27" i="4"/>
  <c r="W28" i="4"/>
  <c r="Y25" i="8"/>
  <c r="H24" i="8"/>
  <c r="K24" i="8"/>
  <c r="Z24" i="8"/>
  <c r="X25" i="8" s="1"/>
  <c r="O24" i="4"/>
  <c r="Q24" i="4" s="1"/>
  <c r="H16" i="10"/>
  <c r="AD25" i="11"/>
  <c r="Y25" i="11" s="1"/>
  <c r="K24" i="7"/>
  <c r="H24" i="7"/>
  <c r="I31" i="13"/>
  <c r="AA31" i="13"/>
  <c r="Y35" i="13"/>
  <c r="AD26" i="7"/>
  <c r="Y26" i="7" s="1"/>
  <c r="X24" i="5"/>
  <c r="Z24" i="5" s="1"/>
  <c r="W28" i="7"/>
  <c r="AC27" i="7"/>
  <c r="AD27" i="7" s="1"/>
  <c r="Q23" i="3"/>
  <c r="AD26" i="5"/>
  <c r="H24" i="14"/>
  <c r="K24" i="14"/>
  <c r="O23" i="12"/>
  <c r="Q23" i="12" s="1"/>
  <c r="W28" i="3"/>
  <c r="AC27" i="3"/>
  <c r="Z25" i="12"/>
  <c r="AD26" i="9"/>
  <c r="Y26" i="9" s="1"/>
  <c r="AC26" i="11"/>
  <c r="W27" i="11"/>
  <c r="Z24" i="3"/>
  <c r="X25" i="3" s="1"/>
  <c r="K24" i="9"/>
  <c r="H24" i="9"/>
  <c r="Z31" i="13"/>
  <c r="X32" i="13" s="1"/>
  <c r="K31" i="13"/>
  <c r="H31" i="13"/>
  <c r="H30" i="13"/>
  <c r="K30" i="13"/>
  <c r="X35" i="13"/>
  <c r="Y26" i="14" l="1"/>
  <c r="Y32" i="13"/>
  <c r="I25" i="5"/>
  <c r="AA25" i="5"/>
  <c r="Y26" i="5" s="1"/>
  <c r="Y26" i="4"/>
  <c r="Y25" i="3"/>
  <c r="O16" i="10"/>
  <c r="O24" i="14"/>
  <c r="Q24" i="14" s="1"/>
  <c r="O24" i="8"/>
  <c r="Q24" i="8" s="1"/>
  <c r="O25" i="9"/>
  <c r="Q25" i="9" s="1"/>
  <c r="O23" i="11"/>
  <c r="Q23" i="11" s="1"/>
  <c r="Q17" i="10" s="1"/>
  <c r="O24" i="7"/>
  <c r="Q24" i="7" s="1"/>
  <c r="X26" i="14"/>
  <c r="Z26" i="14" s="1"/>
  <c r="X26" i="7"/>
  <c r="Z26" i="7" s="1"/>
  <c r="X27" i="7" s="1"/>
  <c r="X25" i="5"/>
  <c r="Z25" i="5" s="1"/>
  <c r="I27" i="12"/>
  <c r="AA27" i="12"/>
  <c r="O24" i="9"/>
  <c r="Q24" i="9" s="1"/>
  <c r="W28" i="11"/>
  <c r="AC27" i="11"/>
  <c r="AD27" i="11" s="1"/>
  <c r="AD27" i="3"/>
  <c r="AA25" i="8"/>
  <c r="I25" i="8"/>
  <c r="AD27" i="4"/>
  <c r="W29" i="14"/>
  <c r="AC28" i="14"/>
  <c r="AD28" i="14" s="1"/>
  <c r="Z26" i="9"/>
  <c r="AC28" i="3"/>
  <c r="W29" i="3"/>
  <c r="AA26" i="7"/>
  <c r="I26" i="7"/>
  <c r="W28" i="8"/>
  <c r="AC27" i="8"/>
  <c r="Z24" i="11"/>
  <c r="H24" i="11"/>
  <c r="K24" i="11"/>
  <c r="Z26" i="4"/>
  <c r="X27" i="4" s="1"/>
  <c r="H26" i="4"/>
  <c r="K26" i="4"/>
  <c r="H25" i="14"/>
  <c r="K25" i="14"/>
  <c r="H24" i="5"/>
  <c r="K24" i="5"/>
  <c r="AC28" i="12"/>
  <c r="AD28" i="12" s="1"/>
  <c r="Y28" i="12" s="1"/>
  <c r="W29" i="12"/>
  <c r="O24" i="3"/>
  <c r="Z25" i="3"/>
  <c r="X26" i="3" s="1"/>
  <c r="K25" i="3"/>
  <c r="H25" i="3"/>
  <c r="AA26" i="9"/>
  <c r="I26" i="9"/>
  <c r="I26" i="5"/>
  <c r="AA26" i="5"/>
  <c r="Y27" i="7"/>
  <c r="Z25" i="8"/>
  <c r="H17" i="10"/>
  <c r="O25" i="12"/>
  <c r="Q25" i="12" s="1"/>
  <c r="AD27" i="14"/>
  <c r="W29" i="5"/>
  <c r="AC28" i="5"/>
  <c r="AD28" i="5" s="1"/>
  <c r="AD26" i="8"/>
  <c r="Y26" i="8" s="1"/>
  <c r="I26" i="8" s="1"/>
  <c r="I25" i="11"/>
  <c r="AA25" i="11"/>
  <c r="AA26" i="14"/>
  <c r="I26" i="14"/>
  <c r="O25" i="4"/>
  <c r="Q25" i="4" s="1"/>
  <c r="AD26" i="11"/>
  <c r="Y26" i="11" s="1"/>
  <c r="X26" i="12"/>
  <c r="W29" i="7"/>
  <c r="AC28" i="7"/>
  <c r="K25" i="8"/>
  <c r="H25" i="8"/>
  <c r="W29" i="4"/>
  <c r="AC28" i="4"/>
  <c r="AC28" i="9"/>
  <c r="AD28" i="9" s="1"/>
  <c r="W29" i="9"/>
  <c r="AA32" i="13"/>
  <c r="I32" i="13"/>
  <c r="K26" i="9"/>
  <c r="H26" i="9"/>
  <c r="I26" i="4"/>
  <c r="AA26" i="4"/>
  <c r="Y27" i="4" s="1"/>
  <c r="H25" i="7"/>
  <c r="K25" i="7"/>
  <c r="O31" i="13"/>
  <c r="Q31" i="13" s="1"/>
  <c r="Z32" i="13"/>
  <c r="X33" i="13" s="1"/>
  <c r="K32" i="13"/>
  <c r="H32" i="13"/>
  <c r="O30" i="13"/>
  <c r="Y27" i="14" l="1"/>
  <c r="Y33" i="13"/>
  <c r="Y27" i="9"/>
  <c r="Y27" i="5"/>
  <c r="I25" i="3"/>
  <c r="AA25" i="3"/>
  <c r="Y26" i="3" s="1"/>
  <c r="O17" i="10"/>
  <c r="O25" i="7"/>
  <c r="Q25" i="7" s="1"/>
  <c r="O25" i="8"/>
  <c r="Q25" i="8" s="1"/>
  <c r="K18" i="10"/>
  <c r="O25" i="14"/>
  <c r="Q25" i="14" s="1"/>
  <c r="O24" i="5"/>
  <c r="Q24" i="5" s="1"/>
  <c r="Z27" i="4"/>
  <c r="X28" i="4" s="1"/>
  <c r="H27" i="4"/>
  <c r="K27" i="4"/>
  <c r="X26" i="5"/>
  <c r="Z26" i="5" s="1"/>
  <c r="X27" i="5" s="1"/>
  <c r="H26" i="12"/>
  <c r="K26" i="12"/>
  <c r="Q24" i="3"/>
  <c r="X25" i="11"/>
  <c r="Z25" i="11" s="1"/>
  <c r="X26" i="11" s="1"/>
  <c r="I27" i="4"/>
  <c r="AA27" i="4"/>
  <c r="AC29" i="9"/>
  <c r="AD29" i="9" s="1"/>
  <c r="W30" i="9"/>
  <c r="W30" i="4"/>
  <c r="AC29" i="4"/>
  <c r="AD29" i="4" s="1"/>
  <c r="W30" i="7"/>
  <c r="AC29" i="7"/>
  <c r="AA26" i="11"/>
  <c r="I26" i="11"/>
  <c r="Z27" i="7"/>
  <c r="X28" i="7" s="1"/>
  <c r="K27" i="7"/>
  <c r="H27" i="7"/>
  <c r="I28" i="12"/>
  <c r="AA28" i="12"/>
  <c r="AD27" i="8"/>
  <c r="X27" i="9"/>
  <c r="Z27" i="9" s="1"/>
  <c r="X28" i="9" s="1"/>
  <c r="AC28" i="11"/>
  <c r="AD28" i="11" s="1"/>
  <c r="W29" i="11"/>
  <c r="K26" i="7"/>
  <c r="H26" i="7"/>
  <c r="K26" i="14"/>
  <c r="H26" i="14"/>
  <c r="Z26" i="3"/>
  <c r="X27" i="3" s="1"/>
  <c r="H26" i="3"/>
  <c r="K26" i="3"/>
  <c r="X27" i="14"/>
  <c r="AC29" i="5"/>
  <c r="W30" i="5"/>
  <c r="O25" i="3"/>
  <c r="I27" i="7"/>
  <c r="AA27" i="7"/>
  <c r="W30" i="12"/>
  <c r="AC29" i="12"/>
  <c r="AC28" i="8"/>
  <c r="W29" i="8"/>
  <c r="AC29" i="3"/>
  <c r="W30" i="3"/>
  <c r="X26" i="8"/>
  <c r="W30" i="14"/>
  <c r="AC29" i="14"/>
  <c r="I19" i="10"/>
  <c r="O26" i="9"/>
  <c r="Q26" i="9" s="1"/>
  <c r="AD28" i="4"/>
  <c r="Z26" i="12"/>
  <c r="X27" i="12" s="1"/>
  <c r="H18" i="10"/>
  <c r="O26" i="4"/>
  <c r="Q26" i="4" s="1"/>
  <c r="O24" i="11"/>
  <c r="Q24" i="11" s="1"/>
  <c r="AD28" i="3"/>
  <c r="AA26" i="8"/>
  <c r="AD28" i="7"/>
  <c r="Y28" i="7"/>
  <c r="H25" i="5"/>
  <c r="K25" i="5"/>
  <c r="Q30" i="13"/>
  <c r="O32" i="13"/>
  <c r="Q32" i="13" s="1"/>
  <c r="Z33" i="13"/>
  <c r="H33" i="13"/>
  <c r="K33" i="13"/>
  <c r="K35" i="13" s="1"/>
  <c r="L33" i="2" s="1"/>
  <c r="I27" i="14" l="1"/>
  <c r="AA27" i="14"/>
  <c r="Y28" i="14" s="1"/>
  <c r="I33" i="13"/>
  <c r="I35" i="13" s="1"/>
  <c r="J33" i="2" s="1"/>
  <c r="AA33" i="13"/>
  <c r="Y27" i="8"/>
  <c r="I27" i="9"/>
  <c r="AA27" i="9"/>
  <c r="Y28" i="9" s="1"/>
  <c r="I27" i="5"/>
  <c r="AA27" i="5"/>
  <c r="Y28" i="5" s="1"/>
  <c r="Y27" i="11"/>
  <c r="AA26" i="3"/>
  <c r="Y27" i="3" s="1"/>
  <c r="I26" i="3"/>
  <c r="I20" i="10" s="1"/>
  <c r="Y28" i="4"/>
  <c r="AD29" i="12"/>
  <c r="Y29" i="12" s="1"/>
  <c r="Q18" i="10"/>
  <c r="O27" i="4"/>
  <c r="Q27" i="4" s="1"/>
  <c r="O26" i="12"/>
  <c r="Q26" i="12" s="1"/>
  <c r="O25" i="5"/>
  <c r="Q25" i="5" s="1"/>
  <c r="O26" i="7"/>
  <c r="Q26" i="7" s="1"/>
  <c r="Z28" i="9"/>
  <c r="H28" i="9"/>
  <c r="K28" i="9"/>
  <c r="Z26" i="11"/>
  <c r="X27" i="11" s="1"/>
  <c r="H26" i="11"/>
  <c r="K26" i="11"/>
  <c r="O26" i="14"/>
  <c r="Q26" i="14" s="1"/>
  <c r="AD29" i="14"/>
  <c r="K27" i="14"/>
  <c r="H27" i="14"/>
  <c r="Z28" i="7"/>
  <c r="K28" i="7"/>
  <c r="H28" i="7"/>
  <c r="I28" i="5"/>
  <c r="AA28" i="5"/>
  <c r="H26" i="8"/>
  <c r="K26" i="8"/>
  <c r="AC30" i="12"/>
  <c r="AD30" i="12" s="1"/>
  <c r="W31" i="12"/>
  <c r="Z28" i="4"/>
  <c r="K28" i="4"/>
  <c r="H28" i="4"/>
  <c r="Z27" i="12"/>
  <c r="K27" i="12"/>
  <c r="H27" i="12"/>
  <c r="W31" i="3"/>
  <c r="AC30" i="3"/>
  <c r="AD28" i="8"/>
  <c r="Q25" i="3"/>
  <c r="Z27" i="14"/>
  <c r="X28" i="14" s="1"/>
  <c r="O26" i="3"/>
  <c r="AC29" i="11"/>
  <c r="W30" i="11"/>
  <c r="H27" i="9"/>
  <c r="K27" i="9"/>
  <c r="I27" i="8"/>
  <c r="AA27" i="8"/>
  <c r="O27" i="7"/>
  <c r="Q27" i="7" s="1"/>
  <c r="AC30" i="4"/>
  <c r="AD30" i="4" s="1"/>
  <c r="W31" i="4"/>
  <c r="O18" i="10"/>
  <c r="H26" i="5"/>
  <c r="K26" i="5"/>
  <c r="AD29" i="3"/>
  <c r="AC30" i="5"/>
  <c r="AD30" i="5" s="1"/>
  <c r="W31" i="5"/>
  <c r="Z27" i="3"/>
  <c r="H27" i="3"/>
  <c r="K27" i="3"/>
  <c r="AD29" i="7"/>
  <c r="X29" i="7"/>
  <c r="Z27" i="5"/>
  <c r="H27" i="5"/>
  <c r="K27" i="5"/>
  <c r="I28" i="7"/>
  <c r="AA28" i="7"/>
  <c r="Y29" i="7" s="1"/>
  <c r="I28" i="4"/>
  <c r="AA28" i="4"/>
  <c r="Y29" i="4" s="1"/>
  <c r="AC30" i="14"/>
  <c r="AD30" i="14" s="1"/>
  <c r="W31" i="14"/>
  <c r="W30" i="8"/>
  <c r="AC29" i="8"/>
  <c r="AD29" i="8" s="1"/>
  <c r="I29" i="12"/>
  <c r="AA29" i="12"/>
  <c r="AD29" i="5"/>
  <c r="Y29" i="5"/>
  <c r="W31" i="7"/>
  <c r="AC30" i="7"/>
  <c r="AD30" i="7" s="1"/>
  <c r="W31" i="9"/>
  <c r="AC30" i="9"/>
  <c r="AD30" i="9" s="1"/>
  <c r="H25" i="11"/>
  <c r="K25" i="11"/>
  <c r="K19" i="10" s="1"/>
  <c r="Z26" i="8"/>
  <c r="X27" i="8" s="1"/>
  <c r="O33" i="13"/>
  <c r="H35" i="13"/>
  <c r="AA28" i="14" l="1"/>
  <c r="Y29" i="14" s="1"/>
  <c r="I28" i="14"/>
  <c r="Y30" i="12"/>
  <c r="Y28" i="8"/>
  <c r="I28" i="9"/>
  <c r="AA28" i="9"/>
  <c r="Y29" i="9" s="1"/>
  <c r="AA29" i="9" s="1"/>
  <c r="Y30" i="9" s="1"/>
  <c r="I27" i="11"/>
  <c r="AA27" i="11"/>
  <c r="Y28" i="11" s="1"/>
  <c r="AA27" i="3"/>
  <c r="Y28" i="3" s="1"/>
  <c r="AA28" i="3" s="1"/>
  <c r="I27" i="3"/>
  <c r="I21" i="10" s="1"/>
  <c r="I29" i="9"/>
  <c r="I33" i="2"/>
  <c r="H36" i="13"/>
  <c r="O27" i="5"/>
  <c r="Q27" i="5" s="1"/>
  <c r="O27" i="12"/>
  <c r="Q27" i="12" s="1"/>
  <c r="I28" i="3"/>
  <c r="Y29" i="3"/>
  <c r="I29" i="3" s="1"/>
  <c r="H20" i="10"/>
  <c r="AD29" i="11"/>
  <c r="O27" i="14"/>
  <c r="Q27" i="14" s="1"/>
  <c r="O26" i="11"/>
  <c r="Q26" i="11" s="1"/>
  <c r="AA30" i="12"/>
  <c r="I30" i="12"/>
  <c r="AA30" i="9"/>
  <c r="I30" i="9"/>
  <c r="O25" i="11"/>
  <c r="H19" i="10"/>
  <c r="AA29" i="3"/>
  <c r="W32" i="14"/>
  <c r="AC31" i="14"/>
  <c r="X28" i="12"/>
  <c r="Z28" i="12" s="1"/>
  <c r="K20" i="10"/>
  <c r="Z29" i="7"/>
  <c r="Z27" i="8"/>
  <c r="H27" i="8"/>
  <c r="K27" i="8"/>
  <c r="X30" i="7"/>
  <c r="I29" i="7"/>
  <c r="AA29" i="7"/>
  <c r="Y30" i="7" s="1"/>
  <c r="X28" i="5"/>
  <c r="Z28" i="5" s="1"/>
  <c r="W32" i="5"/>
  <c r="AC31" i="5"/>
  <c r="AD31" i="5" s="1"/>
  <c r="O27" i="9"/>
  <c r="Q27" i="9" s="1"/>
  <c r="AC31" i="3"/>
  <c r="W32" i="3"/>
  <c r="O28" i="4"/>
  <c r="Q28" i="4" s="1"/>
  <c r="AC31" i="12"/>
  <c r="W32" i="12"/>
  <c r="O26" i="8"/>
  <c r="Q26" i="8" s="1"/>
  <c r="AA29" i="14"/>
  <c r="Y30" i="14" s="1"/>
  <c r="I29" i="14"/>
  <c r="O28" i="9"/>
  <c r="Q28" i="9" s="1"/>
  <c r="AC31" i="7"/>
  <c r="AD31" i="7" s="1"/>
  <c r="W32" i="7"/>
  <c r="I29" i="5"/>
  <c r="AA29" i="5"/>
  <c r="I29" i="4"/>
  <c r="AA29" i="4"/>
  <c r="Y30" i="4" s="1"/>
  <c r="O27" i="3"/>
  <c r="Q26" i="3"/>
  <c r="I28" i="8"/>
  <c r="AA28" i="8"/>
  <c r="O28" i="7"/>
  <c r="Q28" i="7" s="1"/>
  <c r="K29" i="7"/>
  <c r="H29" i="7"/>
  <c r="AC31" i="4"/>
  <c r="W32" i="4"/>
  <c r="W32" i="9"/>
  <c r="AC31" i="9"/>
  <c r="AC30" i="8"/>
  <c r="W31" i="8"/>
  <c r="X28" i="3"/>
  <c r="O26" i="5"/>
  <c r="Q26" i="5" s="1"/>
  <c r="W31" i="11"/>
  <c r="AC30" i="11"/>
  <c r="AD30" i="11" s="1"/>
  <c r="Z28" i="14"/>
  <c r="H28" i="14"/>
  <c r="K28" i="14"/>
  <c r="AD30" i="3"/>
  <c r="Y30" i="3" s="1"/>
  <c r="X29" i="4"/>
  <c r="Z29" i="4" s="1"/>
  <c r="X30" i="4" s="1"/>
  <c r="X29" i="9"/>
  <c r="Z29" i="9" s="1"/>
  <c r="Z27" i="11"/>
  <c r="K27" i="11"/>
  <c r="H27" i="11"/>
  <c r="Q33" i="13"/>
  <c r="Q35" i="13" s="1"/>
  <c r="R33" i="2" s="1"/>
  <c r="O35" i="13"/>
  <c r="P33" i="2" s="1"/>
  <c r="Y29" i="8" l="1"/>
  <c r="Y30" i="5"/>
  <c r="I28" i="11"/>
  <c r="AA28" i="11"/>
  <c r="Y29" i="11" s="1"/>
  <c r="L36" i="13"/>
  <c r="I36" i="13"/>
  <c r="F36" i="13"/>
  <c r="I22" i="10"/>
  <c r="K21" i="10"/>
  <c r="O27" i="11"/>
  <c r="Q27" i="11" s="1"/>
  <c r="O29" i="7"/>
  <c r="Q29" i="7" s="1"/>
  <c r="O28" i="14"/>
  <c r="Q28" i="14" s="1"/>
  <c r="Q20" i="10"/>
  <c r="Z30" i="4"/>
  <c r="X31" i="4" s="1"/>
  <c r="H30" i="4"/>
  <c r="K30" i="4"/>
  <c r="X28" i="11"/>
  <c r="AD30" i="8"/>
  <c r="AD31" i="4"/>
  <c r="H29" i="9"/>
  <c r="K29" i="9"/>
  <c r="AC31" i="8"/>
  <c r="W32" i="8"/>
  <c r="AC32" i="9"/>
  <c r="AD32" i="9" s="1"/>
  <c r="W33" i="9"/>
  <c r="I30" i="14"/>
  <c r="AA30" i="14"/>
  <c r="H28" i="5"/>
  <c r="K28" i="5"/>
  <c r="H30" i="7"/>
  <c r="K30" i="7"/>
  <c r="Z30" i="7"/>
  <c r="AD31" i="14"/>
  <c r="Y31" i="14"/>
  <c r="H28" i="3"/>
  <c r="K28" i="3"/>
  <c r="H21" i="10"/>
  <c r="X30" i="9"/>
  <c r="X29" i="5"/>
  <c r="Z29" i="5" s="1"/>
  <c r="AA30" i="3"/>
  <c r="I30" i="3"/>
  <c r="W33" i="14"/>
  <c r="AC32" i="14"/>
  <c r="AD32" i="14" s="1"/>
  <c r="AC31" i="11"/>
  <c r="AD31" i="11" s="1"/>
  <c r="W32" i="11"/>
  <c r="AC32" i="3"/>
  <c r="W33" i="3"/>
  <c r="AC33" i="3" s="1"/>
  <c r="H29" i="4"/>
  <c r="K29" i="4"/>
  <c r="X29" i="14"/>
  <c r="Z29" i="14" s="1"/>
  <c r="Z28" i="3"/>
  <c r="X29" i="3" s="1"/>
  <c r="AD31" i="9"/>
  <c r="W33" i="4"/>
  <c r="AC33" i="4" s="1"/>
  <c r="AC32" i="4"/>
  <c r="Q27" i="3"/>
  <c r="AC32" i="12"/>
  <c r="AD32" i="12" s="1"/>
  <c r="W33" i="12"/>
  <c r="AD31" i="3"/>
  <c r="I30" i="7"/>
  <c r="AA30" i="7"/>
  <c r="Y31" i="7" s="1"/>
  <c r="O27" i="8"/>
  <c r="Q27" i="8" s="1"/>
  <c r="K28" i="12"/>
  <c r="H28" i="12"/>
  <c r="Q25" i="11"/>
  <c r="Q19" i="10" s="1"/>
  <c r="O19" i="10"/>
  <c r="Y31" i="9"/>
  <c r="AA30" i="4"/>
  <c r="Y31" i="4" s="1"/>
  <c r="I30" i="4"/>
  <c r="O20" i="10"/>
  <c r="AC32" i="7"/>
  <c r="W33" i="7"/>
  <c r="AC33" i="7" s="1"/>
  <c r="AD31" i="12"/>
  <c r="Y31" i="12" s="1"/>
  <c r="W33" i="5"/>
  <c r="AC32" i="5"/>
  <c r="X28" i="8"/>
  <c r="Z28" i="8" s="1"/>
  <c r="X29" i="12"/>
  <c r="Z29" i="12" s="1"/>
  <c r="X30" i="12" s="1"/>
  <c r="I29" i="8" l="1"/>
  <c r="AA29" i="8"/>
  <c r="Y30" i="8" s="1"/>
  <c r="I30" i="5"/>
  <c r="AA30" i="5"/>
  <c r="Y31" i="5" s="1"/>
  <c r="I29" i="11"/>
  <c r="I23" i="10" s="1"/>
  <c r="AA29" i="11"/>
  <c r="Y30" i="11" s="1"/>
  <c r="Y31" i="3"/>
  <c r="AD31" i="8"/>
  <c r="Q21" i="10"/>
  <c r="X30" i="14"/>
  <c r="Z30" i="14" s="1"/>
  <c r="Z30" i="12"/>
  <c r="X31" i="12" s="1"/>
  <c r="X35" i="12" s="1"/>
  <c r="H30" i="12"/>
  <c r="K30" i="12"/>
  <c r="X29" i="8"/>
  <c r="Z29" i="8" s="1"/>
  <c r="X30" i="8" s="1"/>
  <c r="O28" i="12"/>
  <c r="AA31" i="7"/>
  <c r="I31" i="7"/>
  <c r="AD33" i="4"/>
  <c r="AD33" i="3"/>
  <c r="AC33" i="14"/>
  <c r="AD33" i="14" s="1"/>
  <c r="H29" i="5"/>
  <c r="K29" i="5"/>
  <c r="AA31" i="14"/>
  <c r="I31" i="14"/>
  <c r="Y35" i="14"/>
  <c r="O30" i="7"/>
  <c r="AD32" i="5"/>
  <c r="O21" i="10"/>
  <c r="AD32" i="3"/>
  <c r="AA31" i="12"/>
  <c r="I31" i="12"/>
  <c r="Y35" i="12"/>
  <c r="H30" i="9"/>
  <c r="K30" i="9"/>
  <c r="AA30" i="8"/>
  <c r="I30" i="8"/>
  <c r="H29" i="12"/>
  <c r="K29" i="12"/>
  <c r="AD33" i="7"/>
  <c r="I31" i="4"/>
  <c r="AA31" i="4"/>
  <c r="Y35" i="4"/>
  <c r="I30" i="11"/>
  <c r="AA30" i="11"/>
  <c r="Y31" i="11" s="1"/>
  <c r="Z29" i="3"/>
  <c r="X30" i="3" s="1"/>
  <c r="H29" i="3"/>
  <c r="K29" i="3"/>
  <c r="O29" i="4"/>
  <c r="I31" i="3"/>
  <c r="AA31" i="3"/>
  <c r="Y32" i="3" s="1"/>
  <c r="Y35" i="3"/>
  <c r="O28" i="3"/>
  <c r="X31" i="7"/>
  <c r="Z31" i="7" s="1"/>
  <c r="X32" i="7" s="1"/>
  <c r="AC32" i="8"/>
  <c r="W33" i="8"/>
  <c r="K31" i="4"/>
  <c r="H31" i="4"/>
  <c r="X35" i="4"/>
  <c r="H28" i="11"/>
  <c r="K28" i="11"/>
  <c r="O30" i="4"/>
  <c r="Q30" i="4" s="1"/>
  <c r="H28" i="8"/>
  <c r="K28" i="8"/>
  <c r="AC33" i="5"/>
  <c r="AD33" i="5" s="1"/>
  <c r="AD32" i="7"/>
  <c r="Y35" i="9"/>
  <c r="AA31" i="9"/>
  <c r="Y32" i="9" s="1"/>
  <c r="I31" i="9"/>
  <c r="Y35" i="7"/>
  <c r="I31" i="5"/>
  <c r="AA31" i="5"/>
  <c r="Y35" i="5"/>
  <c r="AC33" i="12"/>
  <c r="AD33" i="12" s="1"/>
  <c r="AD32" i="4"/>
  <c r="H29" i="14"/>
  <c r="K29" i="14"/>
  <c r="W33" i="11"/>
  <c r="AC33" i="11" s="1"/>
  <c r="AC32" i="11"/>
  <c r="AD32" i="11" s="1"/>
  <c r="X30" i="5"/>
  <c r="Z30" i="5" s="1"/>
  <c r="X31" i="5" s="1"/>
  <c r="Z30" i="9"/>
  <c r="O28" i="5"/>
  <c r="AC33" i="9"/>
  <c r="AD33" i="9" s="1"/>
  <c r="O29" i="9"/>
  <c r="Z28" i="11"/>
  <c r="Z31" i="4"/>
  <c r="X32" i="4" s="1"/>
  <c r="Y32" i="14" l="1"/>
  <c r="Y32" i="12"/>
  <c r="Y31" i="8"/>
  <c r="Y32" i="5"/>
  <c r="Y32" i="7"/>
  <c r="Y32" i="4"/>
  <c r="K22" i="10"/>
  <c r="O30" i="12"/>
  <c r="Q30" i="12" s="1"/>
  <c r="H22" i="10"/>
  <c r="O29" i="5"/>
  <c r="Q29" i="5" s="1"/>
  <c r="Z30" i="8"/>
  <c r="X31" i="8" s="1"/>
  <c r="X35" i="8" s="1"/>
  <c r="H30" i="8"/>
  <c r="K30" i="8"/>
  <c r="Q29" i="9"/>
  <c r="X31" i="9"/>
  <c r="AC33" i="8"/>
  <c r="Z32" i="4"/>
  <c r="K30" i="5"/>
  <c r="H30" i="5"/>
  <c r="X35" i="5"/>
  <c r="O29" i="14"/>
  <c r="O31" i="4"/>
  <c r="Q31" i="4" s="1"/>
  <c r="Q29" i="4"/>
  <c r="O29" i="12"/>
  <c r="Q29" i="12" s="1"/>
  <c r="Q30" i="7"/>
  <c r="Z31" i="12"/>
  <c r="H31" i="12"/>
  <c r="K31" i="12"/>
  <c r="X29" i="11"/>
  <c r="Z29" i="11" s="1"/>
  <c r="X30" i="11" s="1"/>
  <c r="Z31" i="5"/>
  <c r="H31" i="5"/>
  <c r="K31" i="5"/>
  <c r="H32" i="4"/>
  <c r="K32" i="4"/>
  <c r="K32" i="7"/>
  <c r="H32" i="7"/>
  <c r="Q28" i="3"/>
  <c r="I32" i="4"/>
  <c r="AA32" i="4"/>
  <c r="I24" i="10"/>
  <c r="I32" i="7"/>
  <c r="AA32" i="7"/>
  <c r="Y33" i="7" s="1"/>
  <c r="K29" i="8"/>
  <c r="H29" i="8"/>
  <c r="X31" i="14"/>
  <c r="AD33" i="11"/>
  <c r="Z32" i="7"/>
  <c r="Q28" i="5"/>
  <c r="O28" i="8"/>
  <c r="Q28" i="8" s="1"/>
  <c r="O28" i="11"/>
  <c r="AD32" i="8"/>
  <c r="K31" i="7"/>
  <c r="H31" i="7"/>
  <c r="X35" i="7"/>
  <c r="O29" i="3"/>
  <c r="I31" i="11"/>
  <c r="AA31" i="11"/>
  <c r="Y32" i="11" s="1"/>
  <c r="Y35" i="11"/>
  <c r="O30" i="9"/>
  <c r="Q30" i="9" s="1"/>
  <c r="K30" i="14"/>
  <c r="H30" i="14"/>
  <c r="AA32" i="3"/>
  <c r="I32" i="3"/>
  <c r="Z30" i="3"/>
  <c r="X31" i="3" s="1"/>
  <c r="H30" i="3"/>
  <c r="K30" i="3"/>
  <c r="I32" i="9"/>
  <c r="AA32" i="9"/>
  <c r="Q28" i="12"/>
  <c r="I32" i="14" l="1"/>
  <c r="AA32" i="14"/>
  <c r="Y33" i="14" s="1"/>
  <c r="I32" i="12"/>
  <c r="AA32" i="12"/>
  <c r="Y33" i="12" s="1"/>
  <c r="Y35" i="8"/>
  <c r="I31" i="8"/>
  <c r="I25" i="10" s="1"/>
  <c r="AA31" i="8"/>
  <c r="Y32" i="8" s="1"/>
  <c r="Y33" i="9"/>
  <c r="I32" i="5"/>
  <c r="AA32" i="5"/>
  <c r="Y33" i="5" s="1"/>
  <c r="Y33" i="4"/>
  <c r="I33" i="4" s="1"/>
  <c r="AD33" i="8"/>
  <c r="Y33" i="3"/>
  <c r="I33" i="3" s="1"/>
  <c r="I35" i="3" s="1"/>
  <c r="J25" i="2" s="1"/>
  <c r="O31" i="5"/>
  <c r="Q31" i="5" s="1"/>
  <c r="O30" i="14"/>
  <c r="Q30" i="14" s="1"/>
  <c r="I35" i="4"/>
  <c r="J26" i="2" s="1"/>
  <c r="O29" i="8"/>
  <c r="Q29" i="8" s="1"/>
  <c r="O30" i="8"/>
  <c r="Q30" i="8" s="1"/>
  <c r="Q29" i="3"/>
  <c r="O32" i="4"/>
  <c r="X32" i="12"/>
  <c r="Z32" i="12" s="1"/>
  <c r="Z31" i="3"/>
  <c r="X32" i="3" s="1"/>
  <c r="K31" i="3"/>
  <c r="H31" i="3"/>
  <c r="X35" i="3"/>
  <c r="I32" i="11"/>
  <c r="AA32" i="11"/>
  <c r="Y33" i="11" s="1"/>
  <c r="O32" i="7"/>
  <c r="Q32" i="7" s="1"/>
  <c r="H29" i="11"/>
  <c r="K29" i="11"/>
  <c r="K23" i="10" s="1"/>
  <c r="X33" i="4"/>
  <c r="Z31" i="8"/>
  <c r="X32" i="8" s="1"/>
  <c r="H31" i="8"/>
  <c r="K31" i="8"/>
  <c r="O31" i="7"/>
  <c r="X33" i="7"/>
  <c r="AA33" i="7"/>
  <c r="I33" i="7"/>
  <c r="I35" i="7" s="1"/>
  <c r="J27" i="2" s="1"/>
  <c r="I33" i="5"/>
  <c r="I35" i="5" s="1"/>
  <c r="J29" i="2" s="1"/>
  <c r="AA33" i="5"/>
  <c r="K31" i="9"/>
  <c r="H31" i="9"/>
  <c r="X35" i="9"/>
  <c r="Q28" i="11"/>
  <c r="Q22" i="10" s="1"/>
  <c r="K31" i="14"/>
  <c r="H31" i="14"/>
  <c r="X35" i="14"/>
  <c r="Z31" i="14"/>
  <c r="O22" i="10"/>
  <c r="X32" i="5"/>
  <c r="Z32" i="5" s="1"/>
  <c r="X33" i="5" s="1"/>
  <c r="O31" i="12"/>
  <c r="O30" i="5"/>
  <c r="Z31" i="9"/>
  <c r="O30" i="3"/>
  <c r="Z30" i="11"/>
  <c r="K30" i="11"/>
  <c r="K24" i="10" s="1"/>
  <c r="H30" i="11"/>
  <c r="Q29" i="14"/>
  <c r="I33" i="14" l="1"/>
  <c r="I35" i="14" s="1"/>
  <c r="J34" i="2" s="1"/>
  <c r="AA33" i="14"/>
  <c r="AA33" i="12"/>
  <c r="I33" i="12"/>
  <c r="I35" i="12" s="1"/>
  <c r="J32" i="2" s="1"/>
  <c r="I32" i="8"/>
  <c r="I26" i="10" s="1"/>
  <c r="AA32" i="8"/>
  <c r="Y33" i="8" s="1"/>
  <c r="I33" i="9"/>
  <c r="I35" i="9" s="1"/>
  <c r="J30" i="2" s="1"/>
  <c r="AA33" i="9"/>
  <c r="AA33" i="4"/>
  <c r="AA33" i="3"/>
  <c r="O30" i="11"/>
  <c r="Q30" i="11" s="1"/>
  <c r="O31" i="14"/>
  <c r="Q31" i="14" s="1"/>
  <c r="Q30" i="3"/>
  <c r="H33" i="7"/>
  <c r="K33" i="7"/>
  <c r="K35" i="7" s="1"/>
  <c r="L27" i="2" s="1"/>
  <c r="K33" i="4"/>
  <c r="K35" i="4" s="1"/>
  <c r="L26" i="2" s="1"/>
  <c r="H33" i="4"/>
  <c r="O29" i="11"/>
  <c r="H23" i="10"/>
  <c r="Q32" i="4"/>
  <c r="Q31" i="12"/>
  <c r="X32" i="14"/>
  <c r="O31" i="9"/>
  <c r="Z33" i="7"/>
  <c r="O31" i="8"/>
  <c r="Q31" i="8" s="1"/>
  <c r="Z33" i="4"/>
  <c r="O31" i="3"/>
  <c r="H32" i="12"/>
  <c r="K32" i="12"/>
  <c r="X32" i="9"/>
  <c r="Z32" i="9" s="1"/>
  <c r="Z33" i="5"/>
  <c r="K33" i="5"/>
  <c r="H33" i="5"/>
  <c r="X31" i="11"/>
  <c r="H24" i="10"/>
  <c r="Q30" i="5"/>
  <c r="Z32" i="8"/>
  <c r="K32" i="8"/>
  <c r="H32" i="8"/>
  <c r="X33" i="12"/>
  <c r="Z33" i="12" s="1"/>
  <c r="H32" i="5"/>
  <c r="K32" i="5"/>
  <c r="Q31" i="7"/>
  <c r="AA33" i="11"/>
  <c r="I33" i="11"/>
  <c r="I35" i="11" s="1"/>
  <c r="J28" i="2" s="1"/>
  <c r="Z32" i="3"/>
  <c r="X33" i="3" s="1"/>
  <c r="K32" i="3"/>
  <c r="H32" i="3"/>
  <c r="AA33" i="8" l="1"/>
  <c r="I33" i="8"/>
  <c r="I35" i="8" s="1"/>
  <c r="J31" i="2" s="1"/>
  <c r="J35" i="2" s="1"/>
  <c r="O24" i="10"/>
  <c r="O33" i="5"/>
  <c r="Q33" i="5" s="1"/>
  <c r="O32" i="8"/>
  <c r="X33" i="9"/>
  <c r="Q31" i="3"/>
  <c r="H32" i="14"/>
  <c r="K32" i="14"/>
  <c r="K35" i="5"/>
  <c r="L29" i="2" s="1"/>
  <c r="I27" i="10"/>
  <c r="I29" i="10" s="1"/>
  <c r="Z32" i="14"/>
  <c r="Q24" i="10"/>
  <c r="Z33" i="3"/>
  <c r="K33" i="3"/>
  <c r="K35" i="3" s="1"/>
  <c r="L25" i="2" s="1"/>
  <c r="H33" i="3"/>
  <c r="H35" i="3" s="1"/>
  <c r="X33" i="8"/>
  <c r="H31" i="11"/>
  <c r="K31" i="11"/>
  <c r="K25" i="10" s="1"/>
  <c r="X35" i="11"/>
  <c r="O32" i="12"/>
  <c r="Q29" i="11"/>
  <c r="Q23" i="10" s="1"/>
  <c r="O23" i="10"/>
  <c r="O32" i="3"/>
  <c r="O32" i="5"/>
  <c r="H35" i="5"/>
  <c r="K33" i="12"/>
  <c r="K35" i="12" s="1"/>
  <c r="L32" i="2" s="1"/>
  <c r="H33" i="12"/>
  <c r="Z31" i="11"/>
  <c r="H32" i="9"/>
  <c r="K32" i="9"/>
  <c r="Q31" i="9"/>
  <c r="O33" i="4"/>
  <c r="H35" i="4"/>
  <c r="O33" i="7"/>
  <c r="H35" i="7"/>
  <c r="I29" i="2" l="1"/>
  <c r="H36" i="5"/>
  <c r="I26" i="2"/>
  <c r="H36" i="4"/>
  <c r="O33" i="12"/>
  <c r="Q33" i="12" s="1"/>
  <c r="I25" i="2"/>
  <c r="H36" i="3"/>
  <c r="I27" i="2"/>
  <c r="H36" i="7"/>
  <c r="H33" i="8"/>
  <c r="K33" i="8"/>
  <c r="O32" i="14"/>
  <c r="K33" i="9"/>
  <c r="K35" i="9" s="1"/>
  <c r="L30" i="2" s="1"/>
  <c r="H33" i="9"/>
  <c r="Q33" i="4"/>
  <c r="Q35" i="4" s="1"/>
  <c r="R26" i="2" s="1"/>
  <c r="O35" i="4"/>
  <c r="P26" i="2" s="1"/>
  <c r="O33" i="3"/>
  <c r="Q33" i="3" s="1"/>
  <c r="O32" i="9"/>
  <c r="Q32" i="3"/>
  <c r="H35" i="12"/>
  <c r="O31" i="11"/>
  <c r="H25" i="10"/>
  <c r="X33" i="14"/>
  <c r="Q33" i="7"/>
  <c r="Q35" i="7" s="1"/>
  <c r="R27" i="2" s="1"/>
  <c r="O35" i="7"/>
  <c r="P27" i="2" s="1"/>
  <c r="X32" i="11"/>
  <c r="Q32" i="5"/>
  <c r="Q35" i="5" s="1"/>
  <c r="R29" i="2" s="1"/>
  <c r="O35" i="5"/>
  <c r="P29" i="2" s="1"/>
  <c r="Q32" i="12"/>
  <c r="O35" i="12"/>
  <c r="P32" i="2" s="1"/>
  <c r="Z33" i="8"/>
  <c r="Z33" i="9"/>
  <c r="Q32" i="8"/>
  <c r="I32" i="2" l="1"/>
  <c r="H36" i="12"/>
  <c r="I36" i="5"/>
  <c r="L36" i="5"/>
  <c r="F36" i="5"/>
  <c r="L36" i="4"/>
  <c r="I36" i="4"/>
  <c r="F36" i="4"/>
  <c r="Q35" i="12"/>
  <c r="R32" i="2" s="1"/>
  <c r="F36" i="3"/>
  <c r="L36" i="3"/>
  <c r="I36" i="3"/>
  <c r="I36" i="7"/>
  <c r="F36" i="7"/>
  <c r="L36" i="7"/>
  <c r="O35" i="3"/>
  <c r="P25" i="2" s="1"/>
  <c r="O33" i="9"/>
  <c r="Q33" i="9" s="1"/>
  <c r="Q35" i="3"/>
  <c r="R25" i="2" s="1"/>
  <c r="K33" i="14"/>
  <c r="K35" i="14" s="1"/>
  <c r="L34" i="2" s="1"/>
  <c r="H33" i="14"/>
  <c r="Q32" i="9"/>
  <c r="Q32" i="14"/>
  <c r="K35" i="8"/>
  <c r="L31" i="2" s="1"/>
  <c r="K32" i="11"/>
  <c r="K26" i="10" s="1"/>
  <c r="H32" i="11"/>
  <c r="Z32" i="11"/>
  <c r="X33" i="11" s="1"/>
  <c r="Z33" i="14"/>
  <c r="Q31" i="11"/>
  <c r="Q25" i="10" s="1"/>
  <c r="O25" i="10"/>
  <c r="H35" i="9"/>
  <c r="O33" i="8"/>
  <c r="H35" i="8"/>
  <c r="L36" i="12" l="1"/>
  <c r="F36" i="12"/>
  <c r="I36" i="12"/>
  <c r="I31" i="2"/>
  <c r="H36" i="8"/>
  <c r="I30" i="2"/>
  <c r="H36" i="9"/>
  <c r="Q35" i="9"/>
  <c r="R30" i="2" s="1"/>
  <c r="O35" i="9"/>
  <c r="P30" i="2" s="1"/>
  <c r="Q33" i="8"/>
  <c r="O35" i="8"/>
  <c r="P31" i="2" s="1"/>
  <c r="Z33" i="11"/>
  <c r="K33" i="11"/>
  <c r="H33" i="11"/>
  <c r="H35" i="11" s="1"/>
  <c r="O32" i="11"/>
  <c r="H26" i="10"/>
  <c r="O33" i="14"/>
  <c r="H35" i="14"/>
  <c r="L36" i="8" l="1"/>
  <c r="F36" i="8"/>
  <c r="I36" i="8"/>
  <c r="L36" i="9"/>
  <c r="I36" i="9"/>
  <c r="F36" i="9"/>
  <c r="I28" i="2"/>
  <c r="H36" i="11"/>
  <c r="I34" i="2"/>
  <c r="I35" i="2" s="1"/>
  <c r="I36" i="2" s="1"/>
  <c r="H36" i="14"/>
  <c r="Q32" i="11"/>
  <c r="Q26" i="10" s="1"/>
  <c r="O26" i="10"/>
  <c r="Q33" i="14"/>
  <c r="Q35" i="14" s="1"/>
  <c r="R34" i="2" s="1"/>
  <c r="O35" i="14"/>
  <c r="P34" i="2" s="1"/>
  <c r="O33" i="11"/>
  <c r="H27" i="10"/>
  <c r="H29" i="10" s="1"/>
  <c r="Q35" i="8"/>
  <c r="R31" i="2" s="1"/>
  <c r="K35" i="11"/>
  <c r="L28" i="2" s="1"/>
  <c r="L35" i="2" s="1"/>
  <c r="K27" i="10"/>
  <c r="K29" i="10" s="1"/>
  <c r="F36" i="11" l="1"/>
  <c r="L36" i="11"/>
  <c r="I36" i="11"/>
  <c r="R37" i="2"/>
  <c r="I36" i="14"/>
  <c r="F36" i="14"/>
  <c r="L36" i="14"/>
  <c r="M36" i="2"/>
  <c r="Q33" i="11"/>
  <c r="O27" i="10"/>
  <c r="O29" i="10" s="1"/>
  <c r="O35" i="11"/>
  <c r="P28" i="2" s="1"/>
  <c r="P35" i="2" s="1"/>
  <c r="Q35" i="11" l="1"/>
  <c r="R28" i="2" s="1"/>
  <c r="R35" i="2" s="1"/>
  <c r="Q27" i="10"/>
  <c r="Q2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muster</author>
    <author>René Gehri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Bitte im hellblauen Feld Namen der Firma eintragen.</t>
        </r>
      </text>
    </comment>
    <comment ref="B3" authorId="0" shapeId="0" xr:uid="{00000000-0006-0000-0000-000002000000}">
      <text>
        <r>
          <rPr>
            <sz val="8"/>
            <color indexed="81"/>
            <rFont val="Tahoma"/>
            <family val="2"/>
          </rPr>
          <t>Bitte im hellblauen Feld PLZ und Ort eintragen.</t>
        </r>
      </text>
    </comment>
    <comment ref="C13" authorId="1" shapeId="0" xr:uid="{00000000-0006-0000-0000-000003000000}">
      <text>
        <r>
          <rPr>
            <sz val="8"/>
            <color indexed="81"/>
            <rFont val="Tahoma"/>
            <family val="2"/>
          </rPr>
          <t xml:space="preserve">Bitte in den hellblauen Feldern die Abzugs-Prozentsätze für die Arbeitnehmer (AN) eingeben:
</t>
        </r>
        <r>
          <rPr>
            <b/>
            <sz val="8"/>
            <color indexed="81"/>
            <rFont val="Tahoma"/>
            <family val="2"/>
          </rPr>
          <t xml:space="preserve">
NBU* = Nichtbetriebsunfall (AN-Anteil)
KTG* = Krankentaggeld (AN-Anteil)
(*) Diese Werte sind auf den entsprech. Versicherungspolicen
zu finden. 
</t>
        </r>
      </text>
    </comment>
    <comment ref="N22" authorId="1" shapeId="0" xr:uid="{00000000-0006-0000-0000-000004000000}">
      <text>
        <r>
          <rPr>
            <sz val="8"/>
            <color indexed="81"/>
            <rFont val="Tahoma"/>
            <family val="2"/>
          </rPr>
          <t>Freie definierbare Felder für z.B. Quellensteuer,  Sonderabzüge oder Spezialfälle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9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9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9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9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A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A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A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A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1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1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1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1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2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2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2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2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3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3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3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3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4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4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4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4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5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5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5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5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6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6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6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6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7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7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7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7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8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8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8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8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<sst xmlns="http://schemas.openxmlformats.org/spreadsheetml/2006/main" count="420" uniqueCount="68">
  <si>
    <t>Total</t>
  </si>
  <si>
    <t>Lohnzusammenstellung</t>
  </si>
  <si>
    <t>Name / Vorname</t>
  </si>
  <si>
    <t>Eintritt</t>
  </si>
  <si>
    <t>Beruf</t>
  </si>
  <si>
    <t>Austritt</t>
  </si>
  <si>
    <t>Adresse</t>
  </si>
  <si>
    <t>Geschlecht</t>
  </si>
  <si>
    <t>Geburtsdatum</t>
  </si>
  <si>
    <t>Monat</t>
  </si>
  <si>
    <t>AHV-Lohn</t>
  </si>
  <si>
    <t>nicht AHV-pflichtig</t>
  </si>
  <si>
    <t>Unfall- und
Kranken-
taggeld</t>
  </si>
  <si>
    <t>Kinder-
zulagen</t>
  </si>
  <si>
    <t>BVG</t>
  </si>
  <si>
    <t>NBU</t>
  </si>
  <si>
    <t>KTG</t>
  </si>
  <si>
    <t>Nettolohn</t>
  </si>
  <si>
    <t xml:space="preserve">Spesen </t>
  </si>
  <si>
    <t>Auszahlung</t>
  </si>
  <si>
    <t>13. Monatslohn</t>
  </si>
  <si>
    <t>Reserve</t>
  </si>
  <si>
    <t>Abzüge Betrieb:</t>
  </si>
  <si>
    <t>KTG Männer</t>
  </si>
  <si>
    <t>KTG Frauen</t>
  </si>
  <si>
    <t>Ang1</t>
  </si>
  <si>
    <t>Ang2</t>
  </si>
  <si>
    <t>Ang3</t>
  </si>
  <si>
    <t>Ang4</t>
  </si>
  <si>
    <t>Ang5</t>
  </si>
  <si>
    <t>Ang6</t>
  </si>
  <si>
    <t>Ang7</t>
  </si>
  <si>
    <t>Kontrolltotal:</t>
  </si>
  <si>
    <t>PLZ / Ort</t>
  </si>
  <si>
    <t>Total Bruttolohn</t>
  </si>
  <si>
    <t>Bemerkungen:</t>
  </si>
  <si>
    <t>persönliche Notizen (Achtung: Nachfolgende Zeilen sind nur für interne Kommentare bestimmt. Dieser Bereich wird nicht angedruckt).</t>
  </si>
  <si>
    <t>Alter</t>
  </si>
  <si>
    <t>ALV</t>
  </si>
  <si>
    <t>AHV</t>
  </si>
  <si>
    <t>bis:</t>
  </si>
  <si>
    <t>Jahresgehalt (für Berechnung ALV-Abzug):</t>
  </si>
  <si>
    <t>Korrektur/manuell:</t>
  </si>
  <si>
    <t>Druckdatum:</t>
  </si>
  <si>
    <t>Lohnblatt</t>
  </si>
  <si>
    <t>von</t>
  </si>
  <si>
    <t>bis</t>
  </si>
  <si>
    <t>Anstellungzeit</t>
  </si>
  <si>
    <t>Anzahl Tage</t>
  </si>
  <si>
    <t>Tage kumul</t>
  </si>
  <si>
    <t>ALV-Max</t>
  </si>
  <si>
    <t>AHV-kumuliert</t>
  </si>
  <si>
    <t>Basis</t>
  </si>
  <si>
    <t>Basis kum</t>
  </si>
  <si>
    <t>Achtung: Obige Werte während des Jahres nicht verändern!</t>
  </si>
  <si>
    <t>Monatstotal</t>
  </si>
  <si>
    <t xml:space="preserve">Monatstotale aller Mitarbeitenden (Rekapitulation) </t>
  </si>
  <si>
    <t>AHV-Nummer (alt)</t>
  </si>
  <si>
    <t>Versichertennummer (neu)</t>
  </si>
  <si>
    <t>Ang8</t>
  </si>
  <si>
    <t>Ang9</t>
  </si>
  <si>
    <t>Ang10</t>
  </si>
  <si>
    <t>ALV II</t>
  </si>
  <si>
    <t>ALV-MAX II</t>
  </si>
  <si>
    <t>Basis II</t>
  </si>
  <si>
    <t>BasisII kum</t>
  </si>
  <si>
    <t>8.17.2</t>
  </si>
  <si>
    <t>FISTRA AG, Grenchen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</si>
</sst>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S_F_r_._-;\-* #,##0.00\ _S_F_r_._-;_-* &quot;-&quot;??\ _S_F_r_._-;_-@_-"/>
    <numFmt numFmtId="165" formatCode="#,##0.00_ ;[Red]\-#,##0.00\ "/>
    <numFmt numFmtId="166" formatCode="mmmm"/>
    <numFmt numFmtId="167" formatCode="0.0"/>
    <numFmt numFmtId="168" formatCode="#,##0_ ;[Red]\-#,##0\ "/>
    <numFmt numFmtId="169" formatCode="0.000%"/>
    <numFmt numFmtId="170" formatCode="_-* #,##0\ _S_F_r_._-;\-* #,##0\ _S_F_r_._-;_-* &quot;-&quot;??\ _S_F_r_._-;_-@_-"/>
  </numFmts>
  <fonts count="26" x14ac:knownFonts="1">
    <font>
      <sz val="11"/>
      <name val="Times New Roman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1"/>
      <color indexed="9"/>
      <name val="Arial"/>
      <family val="2"/>
    </font>
    <font>
      <u/>
      <sz val="9.9"/>
      <color indexed="12"/>
      <name val="Times New Roman"/>
      <family val="1"/>
    </font>
    <font>
      <sz val="9.9"/>
      <color indexed="12"/>
      <name val="Arial"/>
      <family val="2"/>
    </font>
    <font>
      <b/>
      <sz val="11"/>
      <color indexed="10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5" fontId="3" fillId="2" borderId="1" xfId="0" applyNumberFormat="1" applyFont="1" applyFill="1" applyBorder="1" applyAlignment="1" applyProtection="1">
      <alignment shrinkToFit="1"/>
      <protection locked="0"/>
    </xf>
    <xf numFmtId="164" fontId="10" fillId="3" borderId="0" xfId="2" applyFont="1" applyFill="1" applyAlignment="1" applyProtection="1">
      <alignment horizontal="center"/>
      <protection locked="0"/>
    </xf>
    <xf numFmtId="164" fontId="3" fillId="0" borderId="0" xfId="2" applyFont="1" applyProtection="1">
      <protection hidden="1"/>
    </xf>
    <xf numFmtId="164" fontId="5" fillId="0" borderId="0" xfId="2" applyFont="1" applyAlignment="1" applyProtection="1">
      <alignment horizontal="center" vertical="center"/>
      <protection hidden="1"/>
    </xf>
    <xf numFmtId="164" fontId="3" fillId="0" borderId="0" xfId="2" applyFont="1" applyAlignment="1" applyProtection="1">
      <alignment shrinkToFit="1"/>
      <protection hidden="1"/>
    </xf>
    <xf numFmtId="164" fontId="12" fillId="0" borderId="0" xfId="2" applyFont="1" applyProtection="1">
      <protection hidden="1"/>
    </xf>
    <xf numFmtId="165" fontId="3" fillId="0" borderId="0" xfId="2" applyNumberFormat="1" applyFont="1" applyAlignment="1" applyProtection="1">
      <alignment shrinkToFit="1"/>
      <protection hidden="1"/>
    </xf>
    <xf numFmtId="165" fontId="5" fillId="0" borderId="0" xfId="2" applyNumberFormat="1" applyFont="1" applyAlignment="1" applyProtection="1">
      <alignment shrinkToFit="1"/>
      <protection hidden="1"/>
    </xf>
    <xf numFmtId="165" fontId="5" fillId="0" borderId="2" xfId="2" applyNumberFormat="1" applyFont="1" applyBorder="1" applyAlignment="1" applyProtection="1">
      <alignment shrinkToFit="1"/>
      <protection hidden="1"/>
    </xf>
    <xf numFmtId="165" fontId="3" fillId="0" borderId="2" xfId="2" applyNumberFormat="1" applyFont="1" applyBorder="1" applyAlignment="1" applyProtection="1">
      <alignment shrinkToFit="1"/>
      <protection hidden="1"/>
    </xf>
    <xf numFmtId="165" fontId="5" fillId="0" borderId="3" xfId="2" applyNumberFormat="1" applyFont="1" applyBorder="1" applyAlignment="1" applyProtection="1">
      <alignment shrinkToFit="1"/>
      <protection hidden="1"/>
    </xf>
    <xf numFmtId="164" fontId="6" fillId="0" borderId="0" xfId="2" applyFont="1" applyProtection="1">
      <protection hidden="1"/>
    </xf>
    <xf numFmtId="164" fontId="9" fillId="0" borderId="0" xfId="2" applyFont="1" applyProtection="1">
      <protection hidden="1"/>
    </xf>
    <xf numFmtId="164" fontId="3" fillId="0" borderId="4" xfId="2" applyFont="1" applyBorder="1" applyProtection="1">
      <protection hidden="1"/>
    </xf>
    <xf numFmtId="164" fontId="5" fillId="0" borderId="0" xfId="2" applyFont="1" applyProtection="1">
      <protection hidden="1"/>
    </xf>
    <xf numFmtId="49" fontId="3" fillId="0" borderId="0" xfId="2" applyNumberFormat="1" applyFont="1" applyProtection="1">
      <protection hidden="1"/>
    </xf>
    <xf numFmtId="49" fontId="16" fillId="0" borderId="0" xfId="2" applyNumberFormat="1" applyFont="1" applyAlignment="1" applyProtection="1">
      <alignment horizontal="left"/>
      <protection hidden="1"/>
    </xf>
    <xf numFmtId="49" fontId="15" fillId="0" borderId="0" xfId="2" applyNumberFormat="1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4" fontId="2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8" fillId="2" borderId="5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shrinkToFit="1"/>
      <protection locked="0"/>
    </xf>
    <xf numFmtId="1" fontId="6" fillId="0" borderId="0" xfId="2" applyNumberFormat="1" applyFont="1" applyAlignment="1" applyProtection="1">
      <alignment horizontal="left"/>
      <protection hidden="1"/>
    </xf>
    <xf numFmtId="164" fontId="2" fillId="0" borderId="0" xfId="2" applyFont="1" applyProtection="1">
      <protection hidden="1"/>
    </xf>
    <xf numFmtId="1" fontId="7" fillId="0" borderId="0" xfId="2" applyNumberFormat="1" applyFont="1" applyFill="1" applyAlignment="1" applyProtection="1">
      <alignment horizontal="left"/>
      <protection hidden="1"/>
    </xf>
    <xf numFmtId="1" fontId="7" fillId="0" borderId="0" xfId="2" applyNumberFormat="1" applyFont="1" applyFill="1" applyAlignment="1" applyProtection="1">
      <alignment horizontal="center"/>
      <protection hidden="1"/>
    </xf>
    <xf numFmtId="1" fontId="2" fillId="0" borderId="0" xfId="2" applyNumberFormat="1" applyFont="1" applyAlignment="1" applyProtection="1">
      <alignment horizontal="left"/>
      <protection hidden="1"/>
    </xf>
    <xf numFmtId="1" fontId="14" fillId="0" borderId="0" xfId="2" applyNumberFormat="1" applyFont="1" applyProtection="1">
      <protection hidden="1"/>
    </xf>
    <xf numFmtId="164" fontId="10" fillId="0" borderId="0" xfId="2" applyFont="1" applyAlignment="1" applyProtection="1">
      <alignment horizontal="left"/>
      <protection hidden="1"/>
    </xf>
    <xf numFmtId="1" fontId="13" fillId="0" borderId="0" xfId="2" applyNumberFormat="1" applyFont="1" applyAlignment="1" applyProtection="1">
      <alignment horizontal="left"/>
      <protection hidden="1"/>
    </xf>
    <xf numFmtId="164" fontId="17" fillId="0" borderId="0" xfId="2" applyFont="1" applyProtection="1">
      <protection hidden="1"/>
    </xf>
    <xf numFmtId="164" fontId="5" fillId="0" borderId="0" xfId="2" applyFont="1" applyFill="1" applyBorder="1" applyAlignment="1" applyProtection="1">
      <alignment horizontal="center" vertical="center" wrapText="1"/>
      <protection hidden="1"/>
    </xf>
    <xf numFmtId="10" fontId="8" fillId="0" borderId="0" xfId="3" applyNumberFormat="1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shrinkToFit="1"/>
      <protection hidden="1"/>
    </xf>
    <xf numFmtId="165" fontId="5" fillId="0" borderId="1" xfId="0" applyNumberFormat="1" applyFont="1" applyBorder="1" applyAlignment="1" applyProtection="1">
      <alignment shrinkToFit="1"/>
      <protection hidden="1"/>
    </xf>
    <xf numFmtId="165" fontId="3" fillId="0" borderId="1" xfId="0" applyNumberFormat="1" applyFont="1" applyBorder="1" applyAlignment="1" applyProtection="1">
      <alignment shrinkToFit="1"/>
      <protection hidden="1"/>
    </xf>
    <xf numFmtId="0" fontId="5" fillId="0" borderId="2" xfId="0" applyFont="1" applyBorder="1" applyAlignment="1" applyProtection="1">
      <alignment shrinkToFit="1"/>
      <protection hidden="1"/>
    </xf>
    <xf numFmtId="165" fontId="5" fillId="0" borderId="2" xfId="0" applyNumberFormat="1" applyFont="1" applyBorder="1" applyAlignment="1" applyProtection="1">
      <alignment shrinkToFit="1"/>
      <protection hidden="1"/>
    </xf>
    <xf numFmtId="4" fontId="5" fillId="0" borderId="0" xfId="0" applyNumberFormat="1" applyFont="1" applyProtection="1">
      <protection hidden="1"/>
    </xf>
    <xf numFmtId="10" fontId="8" fillId="2" borderId="5" xfId="3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14" fontId="15" fillId="0" borderId="0" xfId="0" applyNumberFormat="1" applyFont="1" applyProtection="1">
      <protection hidden="1"/>
    </xf>
    <xf numFmtId="0" fontId="19" fillId="0" borderId="0" xfId="1" applyFont="1" applyAlignment="1" applyProtection="1">
      <protection hidden="1"/>
    </xf>
    <xf numFmtId="49" fontId="6" fillId="0" borderId="0" xfId="2" applyNumberFormat="1" applyFont="1" applyAlignment="1" applyProtection="1">
      <alignment horizontal="right"/>
      <protection hidden="1"/>
    </xf>
    <xf numFmtId="49" fontId="2" fillId="0" borderId="0" xfId="2" applyNumberFormat="1" applyFont="1" applyProtection="1">
      <protection hidden="1"/>
    </xf>
    <xf numFmtId="49" fontId="2" fillId="0" borderId="0" xfId="2" applyNumberFormat="1" applyFont="1" applyAlignment="1" applyProtection="1">
      <alignment horizontal="left"/>
      <protection hidden="1"/>
    </xf>
    <xf numFmtId="49" fontId="17" fillId="0" borderId="0" xfId="2" applyNumberFormat="1" applyFont="1" applyProtection="1">
      <protection hidden="1"/>
    </xf>
    <xf numFmtId="166" fontId="3" fillId="0" borderId="1" xfId="0" applyNumberFormat="1" applyFont="1" applyBorder="1" applyAlignment="1" applyProtection="1">
      <alignment horizontal="left" shrinkToFit="1"/>
      <protection hidden="1"/>
    </xf>
    <xf numFmtId="14" fontId="2" fillId="0" borderId="0" xfId="0" applyNumberFormat="1" applyFont="1" applyProtection="1">
      <protection hidden="1"/>
    </xf>
    <xf numFmtId="14" fontId="2" fillId="4" borderId="0" xfId="0" applyNumberFormat="1" applyFont="1" applyFill="1" applyProtection="1">
      <protection hidden="1"/>
    </xf>
    <xf numFmtId="164" fontId="5" fillId="0" borderId="0" xfId="2" applyFont="1" applyAlignment="1" applyProtection="1">
      <alignment vertical="center"/>
      <protection hidden="1"/>
    </xf>
    <xf numFmtId="165" fontId="2" fillId="0" borderId="0" xfId="0" applyNumberFormat="1" applyFont="1" applyProtection="1">
      <protection hidden="1"/>
    </xf>
    <xf numFmtId="167" fontId="2" fillId="0" borderId="0" xfId="0" applyNumberFormat="1" applyFont="1" applyProtection="1">
      <protection hidden="1"/>
    </xf>
    <xf numFmtId="167" fontId="5" fillId="0" borderId="0" xfId="2" applyNumberFormat="1" applyFont="1" applyAlignment="1" applyProtection="1">
      <alignment horizontal="center" vertical="center"/>
      <protection hidden="1"/>
    </xf>
    <xf numFmtId="167" fontId="5" fillId="0" borderId="0" xfId="0" applyNumberFormat="1" applyFont="1" applyProtection="1">
      <protection hidden="1"/>
    </xf>
    <xf numFmtId="164" fontId="20" fillId="0" borderId="0" xfId="2" applyFont="1" applyProtection="1">
      <protection hidden="1"/>
    </xf>
    <xf numFmtId="164" fontId="21" fillId="0" borderId="0" xfId="2" applyFont="1" applyProtection="1">
      <protection hidden="1"/>
    </xf>
    <xf numFmtId="169" fontId="5" fillId="2" borderId="0" xfId="3" applyNumberFormat="1" applyFont="1" applyFill="1" applyAlignment="1" applyProtection="1">
      <alignment horizontal="center"/>
      <protection locked="0"/>
    </xf>
    <xf numFmtId="1" fontId="7" fillId="0" borderId="0" xfId="2" applyNumberFormat="1" applyFont="1" applyFill="1" applyAlignment="1" applyProtection="1">
      <alignment horizontal="center"/>
    </xf>
    <xf numFmtId="165" fontId="15" fillId="0" borderId="0" xfId="2" applyNumberFormat="1" applyFont="1" applyAlignment="1" applyProtection="1">
      <alignment shrinkToFit="1"/>
      <protection hidden="1"/>
    </xf>
    <xf numFmtId="165" fontId="22" fillId="0" borderId="0" xfId="2" applyNumberFormat="1" applyFont="1" applyAlignment="1" applyProtection="1">
      <alignment shrinkToFit="1"/>
      <protection hidden="1"/>
    </xf>
    <xf numFmtId="0" fontId="22" fillId="0" borderId="0" xfId="0" applyFont="1" applyProtection="1">
      <protection hidden="1"/>
    </xf>
    <xf numFmtId="4" fontId="22" fillId="0" borderId="0" xfId="0" applyNumberFormat="1" applyFont="1" applyProtection="1">
      <protection hidden="1"/>
    </xf>
    <xf numFmtId="167" fontId="22" fillId="0" borderId="0" xfId="0" applyNumberFormat="1" applyFont="1" applyProtection="1">
      <protection hidden="1"/>
    </xf>
    <xf numFmtId="165" fontId="22" fillId="0" borderId="9" xfId="2" applyNumberFormat="1" applyFont="1" applyBorder="1" applyAlignment="1" applyProtection="1">
      <alignment horizontal="left" shrinkToFit="1"/>
      <protection hidden="1"/>
    </xf>
    <xf numFmtId="1" fontId="14" fillId="0" borderId="0" xfId="2" applyNumberFormat="1" applyFont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shrinkToFit="1"/>
      <protection hidden="1"/>
    </xf>
    <xf numFmtId="49" fontId="6" fillId="0" borderId="0" xfId="2" applyNumberFormat="1" applyFont="1" applyAlignment="1" applyProtection="1">
      <alignment horizontal="left"/>
      <protection hidden="1"/>
    </xf>
    <xf numFmtId="164" fontId="8" fillId="0" borderId="10" xfId="2" applyFont="1" applyFill="1" applyBorder="1" applyAlignment="1" applyProtection="1">
      <alignment horizontal="center" vertical="center"/>
      <protection hidden="1"/>
    </xf>
    <xf numFmtId="164" fontId="8" fillId="0" borderId="11" xfId="2" applyFont="1" applyFill="1" applyBorder="1" applyAlignment="1" applyProtection="1">
      <alignment horizontal="center" vertical="center"/>
      <protection hidden="1"/>
    </xf>
    <xf numFmtId="164" fontId="8" fillId="0" borderId="12" xfId="2" applyFont="1" applyFill="1" applyBorder="1" applyAlignment="1" applyProtection="1">
      <alignment horizontal="center" vertical="center"/>
      <protection hidden="1"/>
    </xf>
    <xf numFmtId="164" fontId="13" fillId="0" borderId="0" xfId="2" applyFont="1" applyProtection="1">
      <protection hidden="1"/>
    </xf>
    <xf numFmtId="14" fontId="15" fillId="0" borderId="0" xfId="0" applyNumberFormat="1" applyFont="1" applyAlignment="1" applyProtection="1">
      <alignment horizontal="right"/>
      <protection hidden="1"/>
    </xf>
    <xf numFmtId="1" fontId="11" fillId="0" borderId="0" xfId="2" applyNumberFormat="1" applyFont="1" applyFill="1" applyAlignment="1" applyProtection="1">
      <alignment horizontal="left" shrinkToFit="1"/>
      <protection locked="0"/>
    </xf>
    <xf numFmtId="49" fontId="24" fillId="0" borderId="0" xfId="2" applyNumberFormat="1" applyFont="1" applyAlignment="1" applyProtection="1">
      <alignment horizontal="right"/>
      <protection hidden="1"/>
    </xf>
    <xf numFmtId="168" fontId="23" fillId="0" borderId="0" xfId="2" applyNumberFormat="1" applyFont="1" applyAlignment="1" applyProtection="1">
      <alignment shrinkToFit="1"/>
      <protection hidden="1"/>
    </xf>
    <xf numFmtId="169" fontId="5" fillId="0" borderId="0" xfId="3" applyNumberFormat="1" applyFont="1" applyFill="1" applyAlignment="1" applyProtection="1">
      <alignment horizontal="center"/>
    </xf>
    <xf numFmtId="169" fontId="8" fillId="0" borderId="5" xfId="3" applyNumberFormat="1" applyFont="1" applyFill="1" applyBorder="1" applyAlignment="1" applyProtection="1">
      <alignment horizontal="center"/>
      <protection hidden="1"/>
    </xf>
    <xf numFmtId="2" fontId="6" fillId="0" borderId="0" xfId="2" applyNumberFormat="1" applyFont="1" applyAlignment="1" applyProtection="1">
      <alignment horizontal="right"/>
      <protection hidden="1"/>
    </xf>
    <xf numFmtId="1" fontId="14" fillId="0" borderId="0" xfId="2" applyNumberFormat="1" applyFont="1" applyAlignment="1" applyProtection="1">
      <alignment horizontal="left"/>
      <protection hidden="1"/>
    </xf>
    <xf numFmtId="170" fontId="2" fillId="0" borderId="0" xfId="2" applyNumberFormat="1" applyFont="1" applyProtection="1">
      <protection hidden="1"/>
    </xf>
    <xf numFmtId="1" fontId="6" fillId="0" borderId="0" xfId="2" applyNumberFormat="1" applyFont="1" applyAlignment="1" applyProtection="1">
      <alignment horizontal="right"/>
      <protection hidden="1"/>
    </xf>
    <xf numFmtId="1" fontId="11" fillId="2" borderId="0" xfId="2" applyNumberFormat="1" applyFont="1" applyFill="1" applyAlignment="1" applyProtection="1">
      <alignment horizontal="center" shrinkToFit="1"/>
      <protection locked="0"/>
    </xf>
    <xf numFmtId="164" fontId="8" fillId="0" borderId="10" xfId="2" applyFont="1" applyFill="1" applyBorder="1" applyAlignment="1" applyProtection="1">
      <alignment horizontal="center" vertical="center" wrapText="1"/>
      <protection hidden="1"/>
    </xf>
    <xf numFmtId="164" fontId="8" fillId="0" borderId="11" xfId="2" applyFont="1" applyFill="1" applyBorder="1" applyAlignment="1" applyProtection="1">
      <alignment horizontal="center" vertical="center" wrapText="1"/>
      <protection hidden="1"/>
    </xf>
    <xf numFmtId="164" fontId="8" fillId="0" borderId="12" xfId="2" applyFont="1" applyFill="1" applyBorder="1" applyAlignment="1" applyProtection="1">
      <alignment horizontal="center" vertical="center" wrapText="1"/>
      <protection hidden="1"/>
    </xf>
    <xf numFmtId="164" fontId="8" fillId="0" borderId="10" xfId="2" applyFont="1" applyFill="1" applyBorder="1" applyAlignment="1" applyProtection="1">
      <alignment horizontal="center" vertical="center"/>
      <protection hidden="1"/>
    </xf>
    <xf numFmtId="164" fontId="8" fillId="0" borderId="11" xfId="2" applyFont="1" applyFill="1" applyBorder="1" applyAlignment="1" applyProtection="1">
      <alignment horizontal="center" vertical="center"/>
      <protection hidden="1"/>
    </xf>
    <xf numFmtId="164" fontId="8" fillId="0" borderId="12" xfId="2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65" fontId="5" fillId="0" borderId="0" xfId="2" applyNumberFormat="1" applyFont="1" applyAlignment="1" applyProtection="1">
      <alignment horizontal="right" shrinkToFit="1"/>
      <protection hidden="1"/>
    </xf>
    <xf numFmtId="165" fontId="5" fillId="0" borderId="13" xfId="2" applyNumberFormat="1" applyFont="1" applyBorder="1" applyAlignment="1" applyProtection="1">
      <alignment horizontal="right" shrinkToFit="1"/>
      <protection hidden="1"/>
    </xf>
    <xf numFmtId="165" fontId="22" fillId="0" borderId="9" xfId="2" applyNumberFormat="1" applyFont="1" applyBorder="1" applyAlignment="1" applyProtection="1">
      <alignment horizontal="right" shrinkToFit="1"/>
      <protection hidden="1"/>
    </xf>
    <xf numFmtId="164" fontId="8" fillId="2" borderId="10" xfId="2" applyFont="1" applyFill="1" applyBorder="1" applyAlignment="1" applyProtection="1">
      <alignment horizontal="center" vertical="center" wrapText="1"/>
      <protection locked="0"/>
    </xf>
    <xf numFmtId="164" fontId="8" fillId="2" borderId="12" xfId="2" applyFont="1" applyFill="1" applyBorder="1" applyAlignment="1" applyProtection="1">
      <alignment horizontal="center" vertical="center" wrapText="1"/>
      <protection locked="0"/>
    </xf>
    <xf numFmtId="164" fontId="8" fillId="0" borderId="10" xfId="2" applyFont="1" applyFill="1" applyBorder="1" applyAlignment="1" applyProtection="1">
      <alignment horizontal="left" vertical="center" wrapText="1"/>
      <protection hidden="1"/>
    </xf>
    <xf numFmtId="164" fontId="8" fillId="0" borderId="11" xfId="2" applyFont="1" applyFill="1" applyBorder="1" applyAlignment="1" applyProtection="1">
      <alignment horizontal="left" vertical="center" wrapText="1"/>
      <protection hidden="1"/>
    </xf>
    <xf numFmtId="164" fontId="8" fillId="0" borderId="12" xfId="2" applyFont="1" applyFill="1" applyBorder="1" applyAlignment="1" applyProtection="1">
      <alignment horizontal="left" vertical="center" wrapText="1"/>
      <protection hidden="1"/>
    </xf>
    <xf numFmtId="164" fontId="5" fillId="0" borderId="10" xfId="2" applyFont="1" applyFill="1" applyBorder="1" applyAlignment="1" applyProtection="1">
      <alignment horizontal="center" vertical="center"/>
      <protection hidden="1"/>
    </xf>
    <xf numFmtId="164" fontId="5" fillId="0" borderId="11" xfId="2" applyFont="1" applyFill="1" applyBorder="1" applyAlignment="1" applyProtection="1">
      <alignment horizontal="center" vertical="center"/>
      <protection hidden="1"/>
    </xf>
    <xf numFmtId="164" fontId="5" fillId="0" borderId="10" xfId="2" applyFont="1" applyFill="1" applyBorder="1" applyAlignment="1" applyProtection="1">
      <alignment horizontal="center" vertical="center" wrapText="1"/>
      <protection hidden="1"/>
    </xf>
    <xf numFmtId="164" fontId="5" fillId="0" borderId="11" xfId="2" applyFont="1" applyFill="1" applyBorder="1" applyAlignment="1" applyProtection="1">
      <alignment horizontal="center" vertical="center" wrapText="1"/>
      <protection hidden="1"/>
    </xf>
    <xf numFmtId="164" fontId="5" fillId="0" borderId="12" xfId="2" applyFont="1" applyFill="1" applyBorder="1" applyAlignment="1" applyProtection="1">
      <alignment horizontal="center" vertical="center" wrapText="1"/>
      <protection hidden="1"/>
    </xf>
    <xf numFmtId="164" fontId="15" fillId="0" borderId="0" xfId="2" applyFont="1" applyFill="1" applyBorder="1" applyAlignment="1" applyProtection="1">
      <alignment horizontal="right" vertical="center" wrapText="1"/>
      <protection hidden="1"/>
    </xf>
    <xf numFmtId="164" fontId="15" fillId="0" borderId="15" xfId="2" applyFont="1" applyFill="1" applyBorder="1" applyAlignment="1" applyProtection="1">
      <alignment horizontal="right" vertical="center" wrapText="1"/>
      <protection hidden="1"/>
    </xf>
    <xf numFmtId="164" fontId="5" fillId="2" borderId="10" xfId="2" applyFont="1" applyFill="1" applyBorder="1" applyAlignment="1" applyProtection="1">
      <alignment horizontal="center" vertical="center" wrapText="1"/>
      <protection locked="0"/>
    </xf>
    <xf numFmtId="164" fontId="5" fillId="2" borderId="11" xfId="2" applyFont="1" applyFill="1" applyBorder="1" applyAlignment="1" applyProtection="1">
      <alignment horizontal="center" vertical="center" wrapText="1"/>
      <protection locked="0"/>
    </xf>
    <xf numFmtId="49" fontId="10" fillId="3" borderId="0" xfId="2" applyNumberFormat="1" applyFont="1" applyFill="1" applyAlignment="1" applyProtection="1">
      <alignment horizontal="center" shrinkToFit="1"/>
      <protection locked="0"/>
    </xf>
    <xf numFmtId="14" fontId="10" fillId="3" borderId="0" xfId="2" applyNumberFormat="1" applyFont="1" applyFill="1" applyAlignment="1" applyProtection="1">
      <alignment horizontal="center"/>
      <protection locked="0"/>
    </xf>
    <xf numFmtId="14" fontId="10" fillId="3" borderId="0" xfId="2" applyNumberFormat="1" applyFont="1" applyFill="1" applyAlignment="1" applyProtection="1">
      <alignment horizontal="left"/>
      <protection locked="0"/>
    </xf>
    <xf numFmtId="49" fontId="10" fillId="2" borderId="0" xfId="2" applyNumberFormat="1" applyFont="1" applyFill="1" applyAlignment="1" applyProtection="1">
      <alignment horizontal="left" shrinkToFit="1"/>
      <protection locked="0"/>
    </xf>
    <xf numFmtId="49" fontId="2" fillId="3" borderId="0" xfId="2" applyNumberFormat="1" applyFont="1" applyFill="1" applyAlignment="1" applyProtection="1">
      <alignment horizontal="left" shrinkToFit="1"/>
      <protection locked="0"/>
    </xf>
    <xf numFmtId="164" fontId="5" fillId="0" borderId="14" xfId="2" applyFont="1" applyBorder="1" applyAlignment="1" applyProtection="1">
      <alignment horizontal="center" vertical="center"/>
      <protection hidden="1"/>
    </xf>
    <xf numFmtId="164" fontId="5" fillId="0" borderId="0" xfId="2" applyFont="1" applyAlignment="1" applyProtection="1">
      <alignment horizontal="center" vertical="center"/>
      <protection hidden="1"/>
    </xf>
    <xf numFmtId="164" fontId="5" fillId="0" borderId="12" xfId="2" applyFont="1" applyFill="1" applyBorder="1" applyAlignment="1" applyProtection="1">
      <alignment horizontal="center" vertical="center"/>
      <protection hidden="1"/>
    </xf>
  </cellXfs>
  <cellStyles count="4">
    <cellStyle name="Komma" xfId="2" builtinId="3"/>
    <cellStyle name="Link" xfId="1" builtinId="8"/>
    <cellStyle name="Prozent" xfId="3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0</xdr:rowOff>
    </xdr:from>
    <xdr:to>
      <xdr:col>1</xdr:col>
      <xdr:colOff>219075</xdr:colOff>
      <xdr:row>38</xdr:row>
      <xdr:rowOff>0</xdr:rowOff>
    </xdr:to>
    <xdr:pic>
      <xdr:nvPicPr>
        <xdr:cNvPr id="2099" name="Picture 2" descr="logo_strasser-ag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429375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16</xdr:col>
      <xdr:colOff>294005</xdr:colOff>
      <xdr:row>3</xdr:row>
      <xdr:rowOff>70485</xdr:rowOff>
    </xdr:to>
    <xdr:pic>
      <xdr:nvPicPr>
        <xdr:cNvPr id="5" name="Grafik 4" descr="C:\Users\p.ingold\Desktop\Logo-Fistr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71450"/>
          <a:ext cx="1675130" cy="4610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69"/>
  <sheetViews>
    <sheetView showGridLines="0" showZeros="0" tabSelected="1" topLeftCell="A6" zoomScaleNormal="100" workbookViewId="0">
      <selection activeCell="H7" sqref="H7"/>
    </sheetView>
  </sheetViews>
  <sheetFormatPr baseColWidth="10" defaultColWidth="11.44140625" defaultRowHeight="13.2" x14ac:dyDescent="0.25"/>
  <cols>
    <col min="1" max="1" width="6.33203125" style="3" customWidth="1"/>
    <col min="2" max="2" width="17.88671875" style="3" customWidth="1"/>
    <col min="3" max="3" width="11.33203125" style="3" customWidth="1"/>
    <col min="4" max="6" width="10.109375" style="3" customWidth="1"/>
    <col min="7" max="7" width="11.33203125" style="3" customWidth="1"/>
    <col min="8" max="15" width="9.44140625" style="3" customWidth="1"/>
    <col min="16" max="16" width="11.33203125" style="3" customWidth="1"/>
    <col min="17" max="17" width="9.44140625" style="3" customWidth="1"/>
    <col min="18" max="18" width="11.33203125" style="3" customWidth="1"/>
    <col min="19" max="19" width="1.33203125" style="3" customWidth="1"/>
    <col min="20" max="16384" width="11.44140625" style="3"/>
  </cols>
  <sheetData>
    <row r="1" spans="2:6" ht="13.5" customHeight="1" x14ac:dyDescent="0.25"/>
    <row r="2" spans="2:6" ht="15" customHeight="1" x14ac:dyDescent="0.3">
      <c r="B2" s="88"/>
      <c r="C2" s="88"/>
    </row>
    <row r="3" spans="2:6" ht="15.6" x14ac:dyDescent="0.3">
      <c r="B3" s="88"/>
      <c r="C3" s="88"/>
    </row>
    <row r="4" spans="2:6" ht="15.6" x14ac:dyDescent="0.3">
      <c r="B4" s="79"/>
      <c r="C4" s="79"/>
    </row>
    <row r="8" spans="2:6" s="13" customFormat="1" ht="17.399999999999999" x14ac:dyDescent="0.3">
      <c r="B8" s="73" t="s">
        <v>1</v>
      </c>
      <c r="E8" s="12"/>
      <c r="F8" s="64">
        <v>2026</v>
      </c>
    </row>
    <row r="9" spans="2:6" x14ac:dyDescent="0.25">
      <c r="B9" s="14"/>
      <c r="C9" s="14"/>
      <c r="D9" s="14"/>
      <c r="E9" s="14"/>
      <c r="F9" s="14"/>
    </row>
    <row r="12" spans="2:6" x14ac:dyDescent="0.25">
      <c r="B12" s="15" t="s">
        <v>22</v>
      </c>
    </row>
    <row r="13" spans="2:6" x14ac:dyDescent="0.25">
      <c r="B13" s="3" t="s">
        <v>39</v>
      </c>
      <c r="C13" s="82">
        <v>5.2999999999999999E-2</v>
      </c>
      <c r="D13" s="16"/>
      <c r="E13" s="17" t="s">
        <v>41</v>
      </c>
    </row>
    <row r="14" spans="2:6" x14ac:dyDescent="0.25">
      <c r="B14" s="3" t="s">
        <v>38</v>
      </c>
      <c r="C14" s="82">
        <v>1.0999999999999999E-2</v>
      </c>
      <c r="D14" s="18" t="s">
        <v>40</v>
      </c>
      <c r="E14" s="72">
        <v>148200</v>
      </c>
    </row>
    <row r="15" spans="2:6" x14ac:dyDescent="0.25">
      <c r="B15" s="3" t="s">
        <v>62</v>
      </c>
      <c r="C15" s="82">
        <v>0</v>
      </c>
      <c r="D15" s="80" t="s">
        <v>62</v>
      </c>
      <c r="E15" s="81">
        <v>99999999</v>
      </c>
    </row>
    <row r="16" spans="2:6" x14ac:dyDescent="0.25">
      <c r="B16" s="3" t="s">
        <v>15</v>
      </c>
      <c r="C16" s="63">
        <v>1.49E-2</v>
      </c>
    </row>
    <row r="17" spans="1:18" x14ac:dyDescent="0.25">
      <c r="B17" s="3" t="s">
        <v>23</v>
      </c>
      <c r="C17" s="63">
        <v>0.01</v>
      </c>
      <c r="D17" s="16"/>
    </row>
    <row r="18" spans="1:18" x14ac:dyDescent="0.25">
      <c r="B18" s="3" t="s">
        <v>24</v>
      </c>
      <c r="C18" s="63">
        <v>1.2E-2</v>
      </c>
    </row>
    <row r="19" spans="1:18" x14ac:dyDescent="0.25">
      <c r="C19" s="62" t="s">
        <v>54</v>
      </c>
    </row>
    <row r="22" spans="1:18" s="4" customFormat="1" ht="12.75" customHeight="1" x14ac:dyDescent="0.25">
      <c r="B22" s="103" t="s">
        <v>2</v>
      </c>
      <c r="C22" s="89" t="s">
        <v>10</v>
      </c>
      <c r="D22" s="89" t="s">
        <v>11</v>
      </c>
      <c r="E22" s="89" t="s">
        <v>12</v>
      </c>
      <c r="F22" s="89" t="s">
        <v>13</v>
      </c>
      <c r="G22" s="89" t="s">
        <v>34</v>
      </c>
      <c r="H22" s="92" t="s">
        <v>39</v>
      </c>
      <c r="I22" s="92" t="s">
        <v>38</v>
      </c>
      <c r="J22" s="74"/>
      <c r="K22" s="89" t="s">
        <v>14</v>
      </c>
      <c r="L22" s="92" t="s">
        <v>15</v>
      </c>
      <c r="M22" s="92" t="s">
        <v>16</v>
      </c>
      <c r="N22" s="101"/>
      <c r="O22" s="101"/>
      <c r="P22" s="89" t="s">
        <v>17</v>
      </c>
      <c r="Q22" s="89" t="s">
        <v>18</v>
      </c>
      <c r="R22" s="89" t="s">
        <v>19</v>
      </c>
    </row>
    <row r="23" spans="1:18" s="4" customFormat="1" x14ac:dyDescent="0.25">
      <c r="B23" s="104"/>
      <c r="C23" s="90"/>
      <c r="D23" s="90"/>
      <c r="E23" s="90"/>
      <c r="F23" s="90"/>
      <c r="G23" s="90"/>
      <c r="H23" s="93"/>
      <c r="I23" s="93"/>
      <c r="J23" s="75" t="s">
        <v>62</v>
      </c>
      <c r="K23" s="90"/>
      <c r="L23" s="93"/>
      <c r="M23" s="93"/>
      <c r="N23" s="102"/>
      <c r="O23" s="102"/>
      <c r="P23" s="90"/>
      <c r="Q23" s="90"/>
      <c r="R23" s="90"/>
    </row>
    <row r="24" spans="1:18" s="4" customFormat="1" x14ac:dyDescent="0.2">
      <c r="B24" s="105"/>
      <c r="C24" s="91"/>
      <c r="D24" s="91"/>
      <c r="E24" s="91"/>
      <c r="F24" s="91"/>
      <c r="G24" s="91"/>
      <c r="H24" s="94"/>
      <c r="I24" s="94"/>
      <c r="J24" s="76"/>
      <c r="K24" s="91"/>
      <c r="L24" s="94"/>
      <c r="M24" s="94"/>
      <c r="N24" s="22"/>
      <c r="O24" s="22"/>
      <c r="P24" s="91"/>
      <c r="Q24" s="91"/>
      <c r="R24" s="91"/>
    </row>
    <row r="25" spans="1:18" x14ac:dyDescent="0.25">
      <c r="A25" s="6" t="s">
        <v>25</v>
      </c>
      <c r="B25" s="7">
        <f>'Ang1'!$C$4</f>
        <v>0</v>
      </c>
      <c r="C25" s="8">
        <f>'Ang1'!B$35</f>
        <v>0</v>
      </c>
      <c r="D25" s="7">
        <f>'Ang1'!C$35</f>
        <v>0</v>
      </c>
      <c r="E25" s="7">
        <f>'Ang1'!D$35</f>
        <v>0</v>
      </c>
      <c r="F25" s="7">
        <f>'Ang1'!E$35</f>
        <v>0</v>
      </c>
      <c r="G25" s="8">
        <f>'Ang1'!F$35</f>
        <v>0</v>
      </c>
      <c r="H25" s="7">
        <f>'Ang1'!G$35</f>
        <v>0</v>
      </c>
      <c r="I25" s="7">
        <f>'Ang1'!H$35</f>
        <v>0</v>
      </c>
      <c r="J25" s="7">
        <f>'Ang1'!I$35</f>
        <v>0</v>
      </c>
      <c r="K25" s="7">
        <f>'Ang1'!J$35</f>
        <v>0</v>
      </c>
      <c r="L25" s="7">
        <f>'Ang1'!K$35</f>
        <v>0</v>
      </c>
      <c r="M25" s="7">
        <f>'Ang1'!L$35</f>
        <v>0</v>
      </c>
      <c r="N25" s="7">
        <f>'Ang1'!M$35</f>
        <v>0</v>
      </c>
      <c r="O25" s="7">
        <f>'Ang1'!N$35</f>
        <v>0</v>
      </c>
      <c r="P25" s="8">
        <f>'Ang1'!O$35</f>
        <v>0</v>
      </c>
      <c r="Q25" s="7">
        <f>'Ang1'!P$35</f>
        <v>0</v>
      </c>
      <c r="R25" s="8">
        <f>'Ang1'!Q$35</f>
        <v>0</v>
      </c>
    </row>
    <row r="26" spans="1:18" x14ac:dyDescent="0.25">
      <c r="A26" s="6" t="s">
        <v>26</v>
      </c>
      <c r="B26" s="7">
        <f>'Ang2'!$C$4</f>
        <v>0</v>
      </c>
      <c r="C26" s="8">
        <f>'Ang2'!B$35</f>
        <v>0</v>
      </c>
      <c r="D26" s="7">
        <f>'Ang2'!C$35</f>
        <v>0</v>
      </c>
      <c r="E26" s="7">
        <f>'Ang2'!D$35</f>
        <v>0</v>
      </c>
      <c r="F26" s="7">
        <f>'Ang2'!E$35</f>
        <v>0</v>
      </c>
      <c r="G26" s="8">
        <f>'Ang2'!F$35</f>
        <v>0</v>
      </c>
      <c r="H26" s="7">
        <f>'Ang2'!G$35</f>
        <v>0</v>
      </c>
      <c r="I26" s="7">
        <f>'Ang2'!H$35</f>
        <v>0</v>
      </c>
      <c r="J26" s="7">
        <f>'Ang2'!I$35</f>
        <v>0</v>
      </c>
      <c r="K26" s="7">
        <f>'Ang2'!J$35</f>
        <v>0</v>
      </c>
      <c r="L26" s="7">
        <f>'Ang2'!K$35</f>
        <v>0</v>
      </c>
      <c r="M26" s="7">
        <f>'Ang2'!L$35</f>
        <v>0</v>
      </c>
      <c r="N26" s="7">
        <f>'Ang2'!M$35</f>
        <v>0</v>
      </c>
      <c r="O26" s="7">
        <f>'Ang2'!N$35</f>
        <v>0</v>
      </c>
      <c r="P26" s="8">
        <f>'Ang2'!O$35</f>
        <v>0</v>
      </c>
      <c r="Q26" s="7">
        <f>'Ang2'!P$35</f>
        <v>0</v>
      </c>
      <c r="R26" s="8">
        <f>'Ang2'!Q$35</f>
        <v>0</v>
      </c>
    </row>
    <row r="27" spans="1:18" x14ac:dyDescent="0.25">
      <c r="A27" s="6" t="s">
        <v>27</v>
      </c>
      <c r="B27" s="7">
        <f>'Ang3'!$C$4</f>
        <v>0</v>
      </c>
      <c r="C27" s="8">
        <f>'Ang3'!B$35</f>
        <v>0</v>
      </c>
      <c r="D27" s="7">
        <f>'Ang3'!C$35</f>
        <v>0</v>
      </c>
      <c r="E27" s="7">
        <f>'Ang3'!D$35</f>
        <v>0</v>
      </c>
      <c r="F27" s="7">
        <f>'Ang3'!E$35</f>
        <v>0</v>
      </c>
      <c r="G27" s="8">
        <f>'Ang3'!F$35</f>
        <v>0</v>
      </c>
      <c r="H27" s="7">
        <f>'Ang3'!G$35</f>
        <v>0</v>
      </c>
      <c r="I27" s="7">
        <f>'Ang3'!H$35</f>
        <v>0</v>
      </c>
      <c r="J27" s="7">
        <f>'Ang3'!I$35</f>
        <v>0</v>
      </c>
      <c r="K27" s="7">
        <f>'Ang3'!J$35</f>
        <v>0</v>
      </c>
      <c r="L27" s="7">
        <f>'Ang3'!K$35</f>
        <v>0</v>
      </c>
      <c r="M27" s="7">
        <f>'Ang3'!L$35</f>
        <v>0</v>
      </c>
      <c r="N27" s="7">
        <f>'Ang3'!M$35</f>
        <v>0</v>
      </c>
      <c r="O27" s="7">
        <f>'Ang3'!N$35</f>
        <v>0</v>
      </c>
      <c r="P27" s="8">
        <f>'Ang3'!O$35</f>
        <v>0</v>
      </c>
      <c r="Q27" s="7">
        <f>'Ang3'!P$35</f>
        <v>0</v>
      </c>
      <c r="R27" s="8">
        <f>'Ang3'!Q$35</f>
        <v>0</v>
      </c>
    </row>
    <row r="28" spans="1:18" x14ac:dyDescent="0.25">
      <c r="A28" s="6" t="s">
        <v>28</v>
      </c>
      <c r="B28" s="7">
        <f>'Ang4'!$C$4</f>
        <v>0</v>
      </c>
      <c r="C28" s="8">
        <f>'Ang4'!B$35</f>
        <v>0</v>
      </c>
      <c r="D28" s="7">
        <f>'Ang4'!C$35</f>
        <v>0</v>
      </c>
      <c r="E28" s="7">
        <f>'Ang4'!D$35</f>
        <v>0</v>
      </c>
      <c r="F28" s="7">
        <f>'Ang4'!E$35</f>
        <v>0</v>
      </c>
      <c r="G28" s="8">
        <f>'Ang4'!F$35</f>
        <v>0</v>
      </c>
      <c r="H28" s="7">
        <f>'Ang4'!G$35</f>
        <v>0</v>
      </c>
      <c r="I28" s="7">
        <f>'Ang4'!H$35</f>
        <v>0</v>
      </c>
      <c r="J28" s="7">
        <f>'Ang4'!I$35</f>
        <v>0</v>
      </c>
      <c r="K28" s="7">
        <f>'Ang4'!J$35</f>
        <v>0</v>
      </c>
      <c r="L28" s="7">
        <f>'Ang4'!K$35</f>
        <v>0</v>
      </c>
      <c r="M28" s="7">
        <f>'Ang4'!L$35</f>
        <v>0</v>
      </c>
      <c r="N28" s="7">
        <f>'Ang4'!M$35</f>
        <v>0</v>
      </c>
      <c r="O28" s="7">
        <f>'Ang4'!N$35</f>
        <v>0</v>
      </c>
      <c r="P28" s="8">
        <f>'Ang4'!O$35</f>
        <v>0</v>
      </c>
      <c r="Q28" s="7">
        <f>'Ang4'!P$35</f>
        <v>0</v>
      </c>
      <c r="R28" s="8">
        <f>'Ang4'!Q$35</f>
        <v>0</v>
      </c>
    </row>
    <row r="29" spans="1:18" x14ac:dyDescent="0.25">
      <c r="A29" s="6" t="s">
        <v>29</v>
      </c>
      <c r="B29" s="7">
        <f>'Ang5'!$C$4</f>
        <v>0</v>
      </c>
      <c r="C29" s="8">
        <f>'Ang5'!B$35</f>
        <v>0</v>
      </c>
      <c r="D29" s="7">
        <f>'Ang5'!C$35</f>
        <v>0</v>
      </c>
      <c r="E29" s="7">
        <f>'Ang5'!D$35</f>
        <v>0</v>
      </c>
      <c r="F29" s="7">
        <f>'Ang5'!E$35</f>
        <v>0</v>
      </c>
      <c r="G29" s="8">
        <f>'Ang5'!F$35</f>
        <v>0</v>
      </c>
      <c r="H29" s="7">
        <f>'Ang5'!G$35</f>
        <v>0</v>
      </c>
      <c r="I29" s="7">
        <f>'Ang5'!H$35</f>
        <v>0</v>
      </c>
      <c r="J29" s="7">
        <f>'Ang5'!I$35</f>
        <v>0</v>
      </c>
      <c r="K29" s="7">
        <f>'Ang5'!J$35</f>
        <v>0</v>
      </c>
      <c r="L29" s="7">
        <f>'Ang5'!K$35</f>
        <v>0</v>
      </c>
      <c r="M29" s="7">
        <f>'Ang5'!L$35</f>
        <v>0</v>
      </c>
      <c r="N29" s="7">
        <f>'Ang5'!M$35</f>
        <v>0</v>
      </c>
      <c r="O29" s="7">
        <f>'Ang5'!N$35</f>
        <v>0</v>
      </c>
      <c r="P29" s="8">
        <f>'Ang5'!O$35</f>
        <v>0</v>
      </c>
      <c r="Q29" s="7">
        <f>'Ang5'!P$35</f>
        <v>0</v>
      </c>
      <c r="R29" s="8">
        <f>'Ang5'!Q$35</f>
        <v>0</v>
      </c>
    </row>
    <row r="30" spans="1:18" x14ac:dyDescent="0.25">
      <c r="A30" s="6" t="s">
        <v>30</v>
      </c>
      <c r="B30" s="7">
        <f>'Ang6'!$C$4</f>
        <v>0</v>
      </c>
      <c r="C30" s="8">
        <f>'Ang6'!B$35</f>
        <v>0</v>
      </c>
      <c r="D30" s="7">
        <f>'Ang6'!C$35</f>
        <v>0</v>
      </c>
      <c r="E30" s="7">
        <f>'Ang6'!D$35</f>
        <v>0</v>
      </c>
      <c r="F30" s="7">
        <f>'Ang6'!E$35</f>
        <v>0</v>
      </c>
      <c r="G30" s="8">
        <f>'Ang6'!F$35</f>
        <v>0</v>
      </c>
      <c r="H30" s="7">
        <f>'Ang6'!G$35</f>
        <v>0</v>
      </c>
      <c r="I30" s="7">
        <f>'Ang6'!H$35</f>
        <v>0</v>
      </c>
      <c r="J30" s="7">
        <f>'Ang6'!I$35</f>
        <v>0</v>
      </c>
      <c r="K30" s="7">
        <f>'Ang6'!J$35</f>
        <v>0</v>
      </c>
      <c r="L30" s="7">
        <f>'Ang6'!K$35</f>
        <v>0</v>
      </c>
      <c r="M30" s="7">
        <f>'Ang6'!L$35</f>
        <v>0</v>
      </c>
      <c r="N30" s="7">
        <f>'Ang6'!M$35</f>
        <v>0</v>
      </c>
      <c r="O30" s="7">
        <f>'Ang6'!N$35</f>
        <v>0</v>
      </c>
      <c r="P30" s="8">
        <f>'Ang6'!O$35</f>
        <v>0</v>
      </c>
      <c r="Q30" s="7">
        <f>'Ang6'!P$35</f>
        <v>0</v>
      </c>
      <c r="R30" s="8">
        <f>'Ang6'!Q$35</f>
        <v>0</v>
      </c>
    </row>
    <row r="31" spans="1:18" x14ac:dyDescent="0.25">
      <c r="A31" s="6" t="s">
        <v>31</v>
      </c>
      <c r="B31" s="7">
        <f>'Ang7'!$C$4</f>
        <v>0</v>
      </c>
      <c r="C31" s="8">
        <f>'Ang7'!B$35</f>
        <v>0</v>
      </c>
      <c r="D31" s="7">
        <f>'Ang7'!C$35</f>
        <v>0</v>
      </c>
      <c r="E31" s="7">
        <f>'Ang7'!D$35</f>
        <v>0</v>
      </c>
      <c r="F31" s="7">
        <f>'Ang7'!E$35</f>
        <v>0</v>
      </c>
      <c r="G31" s="8">
        <f>'Ang7'!F$35</f>
        <v>0</v>
      </c>
      <c r="H31" s="7">
        <f>'Ang7'!G$35</f>
        <v>0</v>
      </c>
      <c r="I31" s="7">
        <f>'Ang7'!H$35</f>
        <v>0</v>
      </c>
      <c r="J31" s="7">
        <f>'Ang7'!I$35</f>
        <v>0</v>
      </c>
      <c r="K31" s="7">
        <f>'Ang7'!J$35</f>
        <v>0</v>
      </c>
      <c r="L31" s="7">
        <f>'Ang7'!K$35</f>
        <v>0</v>
      </c>
      <c r="M31" s="7">
        <f>'Ang7'!L$35</f>
        <v>0</v>
      </c>
      <c r="N31" s="7">
        <f>'Ang7'!M$35</f>
        <v>0</v>
      </c>
      <c r="O31" s="7">
        <f>'Ang7'!N$35</f>
        <v>0</v>
      </c>
      <c r="P31" s="8">
        <f>'Ang7'!O$35</f>
        <v>0</v>
      </c>
      <c r="Q31" s="7">
        <f>'Ang7'!P$35</f>
        <v>0</v>
      </c>
      <c r="R31" s="8">
        <f>'Ang7'!Q$35</f>
        <v>0</v>
      </c>
    </row>
    <row r="32" spans="1:18" x14ac:dyDescent="0.25">
      <c r="A32" s="6" t="s">
        <v>59</v>
      </c>
      <c r="B32" s="7">
        <f>'Ang8'!$C$4</f>
        <v>0</v>
      </c>
      <c r="C32" s="8">
        <f>'Ang8'!B$35</f>
        <v>0</v>
      </c>
      <c r="D32" s="7">
        <f>'Ang8'!C$35</f>
        <v>0</v>
      </c>
      <c r="E32" s="7">
        <f>'Ang8'!D$35</f>
        <v>0</v>
      </c>
      <c r="F32" s="7">
        <f>'Ang8'!E$35</f>
        <v>0</v>
      </c>
      <c r="G32" s="8">
        <f>'Ang8'!F$35</f>
        <v>0</v>
      </c>
      <c r="H32" s="7">
        <f>'Ang8'!G$35</f>
        <v>0</v>
      </c>
      <c r="I32" s="7">
        <f>'Ang8'!H$35</f>
        <v>0</v>
      </c>
      <c r="J32" s="7">
        <f>'Ang8'!I$35</f>
        <v>0</v>
      </c>
      <c r="K32" s="7">
        <f>'Ang8'!J$35</f>
        <v>0</v>
      </c>
      <c r="L32" s="7">
        <f>'Ang8'!K$35</f>
        <v>0</v>
      </c>
      <c r="M32" s="7">
        <f>'Ang8'!L$35</f>
        <v>0</v>
      </c>
      <c r="N32" s="7">
        <f>'Ang8'!M$35</f>
        <v>0</v>
      </c>
      <c r="O32" s="7">
        <f>'Ang8'!N$35</f>
        <v>0</v>
      </c>
      <c r="P32" s="8">
        <f>'Ang8'!O$35</f>
        <v>0</v>
      </c>
      <c r="Q32" s="7">
        <f>'Ang8'!P$35</f>
        <v>0</v>
      </c>
      <c r="R32" s="8">
        <f>'Ang8'!Q$35</f>
        <v>0</v>
      </c>
    </row>
    <row r="33" spans="1:18" x14ac:dyDescent="0.25">
      <c r="A33" s="6" t="s">
        <v>60</v>
      </c>
      <c r="B33" s="7">
        <f>'Ang9'!$C$4</f>
        <v>0</v>
      </c>
      <c r="C33" s="8">
        <f>'Ang9'!B$35</f>
        <v>0</v>
      </c>
      <c r="D33" s="7">
        <f>'Ang9'!C$35</f>
        <v>0</v>
      </c>
      <c r="E33" s="7">
        <f>'Ang9'!D$35</f>
        <v>0</v>
      </c>
      <c r="F33" s="7">
        <f>'Ang9'!E$35</f>
        <v>0</v>
      </c>
      <c r="G33" s="8">
        <f>'Ang9'!F$35</f>
        <v>0</v>
      </c>
      <c r="H33" s="7">
        <f>'Ang9'!G$35</f>
        <v>0</v>
      </c>
      <c r="I33" s="7">
        <f>'Ang9'!H$35</f>
        <v>0</v>
      </c>
      <c r="J33" s="7">
        <f>'Ang9'!I$35</f>
        <v>0</v>
      </c>
      <c r="K33" s="7">
        <f>'Ang9'!J$35</f>
        <v>0</v>
      </c>
      <c r="L33" s="7">
        <f>'Ang9'!K$35</f>
        <v>0</v>
      </c>
      <c r="M33" s="7">
        <f>'Ang9'!L$35</f>
        <v>0</v>
      </c>
      <c r="N33" s="7">
        <f>'Ang9'!M$35</f>
        <v>0</v>
      </c>
      <c r="O33" s="7">
        <f>'Ang9'!N$35</f>
        <v>0</v>
      </c>
      <c r="P33" s="8">
        <f>'Ang9'!O$35</f>
        <v>0</v>
      </c>
      <c r="Q33" s="7">
        <f>'Ang9'!P$35</f>
        <v>0</v>
      </c>
      <c r="R33" s="8">
        <f>'Ang9'!Q$35</f>
        <v>0</v>
      </c>
    </row>
    <row r="34" spans="1:18" x14ac:dyDescent="0.25">
      <c r="A34" s="6" t="s">
        <v>61</v>
      </c>
      <c r="B34" s="7">
        <f>'Ang10'!$C$4</f>
        <v>0</v>
      </c>
      <c r="C34" s="8">
        <f>'Ang10'!B$35</f>
        <v>0</v>
      </c>
      <c r="D34" s="7">
        <f>'Ang10'!C$35</f>
        <v>0</v>
      </c>
      <c r="E34" s="7">
        <f>'Ang10'!D$35</f>
        <v>0</v>
      </c>
      <c r="F34" s="7">
        <f>'Ang10'!E$35</f>
        <v>0</v>
      </c>
      <c r="G34" s="8">
        <f>'Ang10'!F$35</f>
        <v>0</v>
      </c>
      <c r="H34" s="7">
        <f>'Ang10'!G$35</f>
        <v>0</v>
      </c>
      <c r="I34" s="7">
        <f>'Ang10'!H$35</f>
        <v>0</v>
      </c>
      <c r="J34" s="7">
        <f>'Ang10'!I$35</f>
        <v>0</v>
      </c>
      <c r="K34" s="7">
        <f>'Ang10'!J$35</f>
        <v>0</v>
      </c>
      <c r="L34" s="7">
        <f>'Ang10'!K$35</f>
        <v>0</v>
      </c>
      <c r="M34" s="7">
        <f>'Ang10'!L$35</f>
        <v>0</v>
      </c>
      <c r="N34" s="7">
        <f>'Ang10'!M$35</f>
        <v>0</v>
      </c>
      <c r="O34" s="7">
        <f>'Ang10'!N$35</f>
        <v>0</v>
      </c>
      <c r="P34" s="8">
        <f>'Ang10'!O$35</f>
        <v>0</v>
      </c>
      <c r="Q34" s="7">
        <f>'Ang10'!P$35</f>
        <v>0</v>
      </c>
      <c r="R34" s="8">
        <f>'Ang10'!Q$35</f>
        <v>0</v>
      </c>
    </row>
    <row r="35" spans="1:18" ht="13.8" thickBot="1" x14ac:dyDescent="0.3">
      <c r="B35" s="5" t="s">
        <v>0</v>
      </c>
      <c r="C35" s="9">
        <f t="shared" ref="C35:R35" si="0">SUM(C25:C34)</f>
        <v>0</v>
      </c>
      <c r="D35" s="10">
        <f t="shared" si="0"/>
        <v>0</v>
      </c>
      <c r="E35" s="10">
        <f t="shared" si="0"/>
        <v>0</v>
      </c>
      <c r="F35" s="10">
        <f t="shared" si="0"/>
        <v>0</v>
      </c>
      <c r="G35" s="9">
        <f t="shared" si="0"/>
        <v>0</v>
      </c>
      <c r="H35" s="10">
        <f t="shared" si="0"/>
        <v>0</v>
      </c>
      <c r="I35" s="10">
        <f t="shared" si="0"/>
        <v>0</v>
      </c>
      <c r="J35" s="10">
        <f t="shared" si="0"/>
        <v>0</v>
      </c>
      <c r="K35" s="10">
        <f t="shared" si="0"/>
        <v>0</v>
      </c>
      <c r="L35" s="10">
        <f t="shared" si="0"/>
        <v>0</v>
      </c>
      <c r="M35" s="10">
        <f t="shared" si="0"/>
        <v>0</v>
      </c>
      <c r="N35" s="10">
        <f t="shared" si="0"/>
        <v>0</v>
      </c>
      <c r="O35" s="10">
        <f t="shared" si="0"/>
        <v>0</v>
      </c>
      <c r="P35" s="9">
        <f t="shared" si="0"/>
        <v>0</v>
      </c>
      <c r="Q35" s="9">
        <f t="shared" si="0"/>
        <v>0</v>
      </c>
      <c r="R35" s="9">
        <f t="shared" si="0"/>
        <v>0</v>
      </c>
    </row>
    <row r="36" spans="1:18" ht="16.5" customHeight="1" thickTop="1" thickBot="1" x14ac:dyDescent="0.3">
      <c r="B36" s="5"/>
      <c r="C36" s="7"/>
      <c r="D36" s="7"/>
      <c r="E36" s="7"/>
      <c r="F36" s="7"/>
      <c r="G36" s="100" t="str">
        <f>IF(H35=0,"","Total AHV+ALV:")</f>
        <v/>
      </c>
      <c r="H36" s="100"/>
      <c r="I36" s="66" t="str">
        <f>IF(H35=0,"",H35+I35+J35)</f>
        <v/>
      </c>
      <c r="J36" s="66"/>
      <c r="K36" s="100" t="str">
        <f>IF(H35=0,"","Total AHV+ALV+NBU:")</f>
        <v/>
      </c>
      <c r="L36" s="100"/>
      <c r="M36" s="66" t="str">
        <f>IF(G35=0,"",I36+L35)</f>
        <v/>
      </c>
      <c r="N36" s="7"/>
      <c r="O36" s="7"/>
      <c r="P36" s="7"/>
      <c r="Q36" s="7"/>
      <c r="R36" s="8"/>
    </row>
    <row r="37" spans="1:18" ht="15.75" customHeight="1" thickBot="1" x14ac:dyDescent="0.3">
      <c r="B37" s="5"/>
      <c r="C37" s="7"/>
      <c r="D37" s="7"/>
      <c r="E37" s="7"/>
      <c r="G37" s="65"/>
      <c r="K37" s="7"/>
      <c r="L37" s="7"/>
      <c r="M37" s="7"/>
      <c r="N37" s="7"/>
      <c r="O37" s="7"/>
      <c r="P37" s="98" t="s">
        <v>32</v>
      </c>
      <c r="Q37" s="99"/>
      <c r="R37" s="11">
        <f>C35+D35+E35+F35-H35-I35-J35-K35-L35-M35-N35-O35+Q35</f>
        <v>0</v>
      </c>
    </row>
    <row r="38" spans="1:18" x14ac:dyDescent="0.25">
      <c r="B38" s="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19" customFormat="1" ht="13.8" x14ac:dyDescent="0.25">
      <c r="B39" s="21" t="s">
        <v>35</v>
      </c>
      <c r="R39" s="20"/>
    </row>
    <row r="40" spans="1:18" s="19" customFormat="1" ht="13.8" x14ac:dyDescent="0.25"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</row>
    <row r="41" spans="1:18" ht="13.8" x14ac:dyDescent="0.25"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7"/>
    </row>
    <row r="42" spans="1:18" ht="13.8" x14ac:dyDescent="0.25"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7"/>
    </row>
    <row r="43" spans="1:18" ht="13.8" x14ac:dyDescent="0.25"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7"/>
    </row>
    <row r="44" spans="1:18" ht="13.8" x14ac:dyDescent="0.25">
      <c r="B44" s="95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7"/>
    </row>
    <row r="45" spans="1:18" ht="13.8" x14ac:dyDescent="0.25">
      <c r="B45" s="95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7"/>
    </row>
    <row r="46" spans="1:18" ht="13.8" x14ac:dyDescent="0.25">
      <c r="B46" s="95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7"/>
    </row>
    <row r="47" spans="1:18" ht="13.8" x14ac:dyDescent="0.25">
      <c r="B47" s="95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7"/>
    </row>
    <row r="52" spans="2:18" s="19" customFormat="1" ht="13.8" x14ac:dyDescent="0.25">
      <c r="B52" s="21" t="s">
        <v>67</v>
      </c>
    </row>
    <row r="53" spans="2:18" s="19" customFormat="1" ht="13.8" x14ac:dyDescent="0.25">
      <c r="B53" s="48"/>
      <c r="I53" s="46" t="s">
        <v>66</v>
      </c>
      <c r="J53" s="46"/>
      <c r="R53" s="46" t="s">
        <v>43</v>
      </c>
    </row>
    <row r="54" spans="2:18" s="19" customFormat="1" ht="13.8" x14ac:dyDescent="0.25">
      <c r="B54" s="45"/>
      <c r="R54" s="47">
        <f ca="1">TODAY()</f>
        <v>46027</v>
      </c>
    </row>
    <row r="57" spans="2:18" s="19" customFormat="1" ht="13.8" x14ac:dyDescent="0.25">
      <c r="B57" s="21" t="s">
        <v>36</v>
      </c>
      <c r="R57" s="20"/>
    </row>
    <row r="58" spans="2:18" s="19" customFormat="1" ht="13.8" x14ac:dyDescent="0.25"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7"/>
    </row>
    <row r="59" spans="2:18" ht="13.8" x14ac:dyDescent="0.25"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7"/>
    </row>
    <row r="60" spans="2:18" ht="13.8" x14ac:dyDescent="0.25"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7"/>
    </row>
    <row r="61" spans="2:18" s="19" customFormat="1" ht="13.8" x14ac:dyDescent="0.25">
      <c r="B61" s="95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7"/>
    </row>
    <row r="62" spans="2:18" ht="13.8" x14ac:dyDescent="0.25">
      <c r="B62" s="95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7"/>
    </row>
    <row r="63" spans="2:18" ht="13.8" x14ac:dyDescent="0.25">
      <c r="B63" s="95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7"/>
    </row>
    <row r="64" spans="2:18" s="19" customFormat="1" ht="13.8" x14ac:dyDescent="0.25">
      <c r="B64" s="95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7"/>
    </row>
    <row r="65" spans="2:18" ht="13.8" x14ac:dyDescent="0.25">
      <c r="B65" s="95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7"/>
    </row>
    <row r="66" spans="2:18" ht="13.8" x14ac:dyDescent="0.25">
      <c r="B66" s="95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7"/>
    </row>
    <row r="67" spans="2:18" s="19" customFormat="1" ht="13.8" x14ac:dyDescent="0.25">
      <c r="B67" s="95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7"/>
    </row>
    <row r="68" spans="2:18" ht="13.8" x14ac:dyDescent="0.25">
      <c r="B68" s="95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7"/>
    </row>
    <row r="69" spans="2:18" ht="13.8" x14ac:dyDescent="0.25">
      <c r="B69" s="95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7"/>
    </row>
  </sheetData>
  <sheetProtection algorithmName="SHA-512" hashValue="g7SAmU9zqHFnFUQLCLOX22N7VAhffn0FkBzrlNc7idT3Z/BK/Htg68u4ZiciopvjGRgGXGeLS7fPwcdjW4Pt1w==" saltValue="MSDV1TaWG8pWJuUmAJqOzg==" spinCount="100000" sheet="1" objects="1" scenarios="1"/>
  <customSheetViews>
    <customSheetView guid="{04106264-F657-4A1A-B82E-CC675E3BD1F2}" showRuler="0">
      <selection activeCell="G8" sqref="G8"/>
      <pageMargins left="0.78740157499999996" right="0.78740157499999996" top="0.984251969" bottom="0.984251969" header="0.4921259845" footer="0.4921259845"/>
      <pageSetup paperSize="9" orientation="portrait" horizontalDpi="0" verticalDpi="0" r:id="rId1"/>
      <headerFooter alignWithMargins="0"/>
    </customSheetView>
  </customSheetViews>
  <mergeCells count="41">
    <mergeCell ref="K36:L36"/>
    <mergeCell ref="G36:H36"/>
    <mergeCell ref="I22:I24"/>
    <mergeCell ref="B43:R43"/>
    <mergeCell ref="O22:O23"/>
    <mergeCell ref="P22:P24"/>
    <mergeCell ref="K22:K24"/>
    <mergeCell ref="N22:N23"/>
    <mergeCell ref="L22:L24"/>
    <mergeCell ref="M22:M24"/>
    <mergeCell ref="R22:R24"/>
    <mergeCell ref="B22:B24"/>
    <mergeCell ref="C22:C24"/>
    <mergeCell ref="D22:D24"/>
    <mergeCell ref="E22:E24"/>
    <mergeCell ref="F22:F24"/>
    <mergeCell ref="B44:R44"/>
    <mergeCell ref="B66:R66"/>
    <mergeCell ref="P37:Q37"/>
    <mergeCell ref="B40:R40"/>
    <mergeCell ref="B41:R41"/>
    <mergeCell ref="B42:R42"/>
    <mergeCell ref="B58:R58"/>
    <mergeCell ref="B59:R59"/>
    <mergeCell ref="B60:R60"/>
    <mergeCell ref="B61:R61"/>
    <mergeCell ref="B45:R45"/>
    <mergeCell ref="B46:R46"/>
    <mergeCell ref="B47:R47"/>
    <mergeCell ref="B68:R68"/>
    <mergeCell ref="B69:R69"/>
    <mergeCell ref="B62:R62"/>
    <mergeCell ref="B63:R63"/>
    <mergeCell ref="B64:R64"/>
    <mergeCell ref="B65:R65"/>
    <mergeCell ref="B67:R67"/>
    <mergeCell ref="B2:C2"/>
    <mergeCell ref="B3:C3"/>
    <mergeCell ref="G22:G24"/>
    <mergeCell ref="H22:H24"/>
    <mergeCell ref="Q22:Q24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3" orientation="landscape" blackAndWhite="1" r:id="rId2"/>
  <headerFooter alignWithMargins="0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2026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46023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46387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11" t="s">
        <v>42</v>
      </c>
      <c r="E15" s="111"/>
      <c r="F15" s="111"/>
      <c r="G15" s="112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89" t="str">
        <f>Zusammenstellung!D22</f>
        <v>nicht AHV-pflichtig</v>
      </c>
      <c r="D16" s="89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06" t="str">
        <f>Zusammenstellung!H22</f>
        <v>AHV</v>
      </c>
      <c r="H16" s="106" t="str">
        <f>Zusammenstellung!I22</f>
        <v>ALV</v>
      </c>
      <c r="I16" s="106" t="str">
        <f>Zusammenstellung!J23</f>
        <v>ALV II</v>
      </c>
      <c r="J16" s="108" t="str">
        <f>Zusammenstellung!K22</f>
        <v>BVG</v>
      </c>
      <c r="K16" s="106" t="str">
        <f>Zusammenstellung!L22</f>
        <v>NBU</v>
      </c>
      <c r="L16" s="106" t="str">
        <f>Zusammenstellung!M22</f>
        <v>KTG</v>
      </c>
      <c r="M16" s="113"/>
      <c r="N16" s="113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0"/>
      <c r="D17" s="90"/>
      <c r="E17" s="109"/>
      <c r="F17" s="109"/>
      <c r="G17" s="107"/>
      <c r="H17" s="107"/>
      <c r="I17" s="107"/>
      <c r="J17" s="109"/>
      <c r="K17" s="107"/>
      <c r="L17" s="107"/>
      <c r="M17" s="114"/>
      <c r="N17" s="114"/>
      <c r="O17" s="109"/>
      <c r="P17" s="109"/>
      <c r="Q17" s="109"/>
      <c r="R17" s="120" t="s">
        <v>9</v>
      </c>
      <c r="S17" s="121"/>
      <c r="T17" s="121" t="s">
        <v>47</v>
      </c>
      <c r="U17" s="121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1"/>
      <c r="D18" s="91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46023</v>
      </c>
      <c r="S20" s="54">
        <f>R20+30</f>
        <v>46053</v>
      </c>
      <c r="T20" s="54">
        <f t="shared" ref="T20:T31" si="5">IF($R$4&gt;S20,0,IF($R$4&gt;R20,$R$4,R20))</f>
        <v>46023</v>
      </c>
      <c r="U20" s="54">
        <f t="shared" ref="U20:U31" si="6">IF(T20=0,0,IF($R$5&gt;S20,S20,IF(T20&gt;$R$5,(T20)-1,$R$5)))</f>
        <v>46053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46054</v>
      </c>
      <c r="S21" s="55">
        <v>46081</v>
      </c>
      <c r="T21" s="54">
        <f t="shared" si="5"/>
        <v>46054</v>
      </c>
      <c r="U21" s="54">
        <f t="shared" si="6"/>
        <v>46081</v>
      </c>
      <c r="V21" s="58">
        <f>IF(T21=0,0,IF(S21=U21,DAYS360(T21,U21,1)+2,DAYS360(T21,U21,1)+1))</f>
        <v>29</v>
      </c>
      <c r="W21" s="58">
        <f t="shared" ref="W21:W33" si="13">W20+V21</f>
        <v>59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24288.333333333336</v>
      </c>
      <c r="AD21" s="57">
        <f t="shared" si="8"/>
        <v>16364600.391666668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46082</v>
      </c>
      <c r="S22" s="54">
        <f>R22+30</f>
        <v>46112</v>
      </c>
      <c r="T22" s="54">
        <f t="shared" si="5"/>
        <v>46082</v>
      </c>
      <c r="U22" s="54">
        <f t="shared" si="6"/>
        <v>46112</v>
      </c>
      <c r="V22" s="58">
        <f>IF(T22=0,0,IF(U22=S21,DAYS360(T22,U22,1)+3,DAYS360(T22,U22,1)+1))</f>
        <v>30</v>
      </c>
      <c r="W22" s="58">
        <f t="shared" si="13"/>
        <v>89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36638.333333333336</v>
      </c>
      <c r="AD22" s="57">
        <f t="shared" si="8"/>
        <v>24685583.641666669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46113</v>
      </c>
      <c r="S23" s="54">
        <f>R23+29</f>
        <v>46142</v>
      </c>
      <c r="T23" s="54">
        <f t="shared" si="5"/>
        <v>46113</v>
      </c>
      <c r="U23" s="54">
        <f t="shared" si="6"/>
        <v>46142</v>
      </c>
      <c r="V23" s="58">
        <f t="shared" ref="V23:V31" si="18">IF(T23=0,0,DAYS360(T23,U23,1)+1)</f>
        <v>30</v>
      </c>
      <c r="W23" s="58">
        <f t="shared" si="13"/>
        <v>119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48988.333333333336</v>
      </c>
      <c r="AD23" s="57">
        <f t="shared" si="8"/>
        <v>33006566.891666669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46143</v>
      </c>
      <c r="S24" s="54">
        <f>R24+30</f>
        <v>46173</v>
      </c>
      <c r="T24" s="54">
        <f t="shared" si="5"/>
        <v>46143</v>
      </c>
      <c r="U24" s="54">
        <f t="shared" si="6"/>
        <v>46173</v>
      </c>
      <c r="V24" s="58">
        <f t="shared" si="18"/>
        <v>30</v>
      </c>
      <c r="W24" s="58">
        <f t="shared" si="13"/>
        <v>149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61338.333333333336</v>
      </c>
      <c r="AD24" s="57">
        <f t="shared" si="8"/>
        <v>41327550.141666666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46174</v>
      </c>
      <c r="S25" s="54">
        <f>R25+29</f>
        <v>46203</v>
      </c>
      <c r="T25" s="54">
        <f t="shared" si="5"/>
        <v>46174</v>
      </c>
      <c r="U25" s="54">
        <f t="shared" si="6"/>
        <v>46203</v>
      </c>
      <c r="V25" s="58">
        <f t="shared" si="18"/>
        <v>30</v>
      </c>
      <c r="W25" s="58">
        <f t="shared" si="13"/>
        <v>179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73688.333333333343</v>
      </c>
      <c r="AD25" s="57">
        <f t="shared" si="8"/>
        <v>49648533.391666666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46204</v>
      </c>
      <c r="S26" s="54">
        <f>R26+30</f>
        <v>46234</v>
      </c>
      <c r="T26" s="54">
        <f t="shared" si="5"/>
        <v>46204</v>
      </c>
      <c r="U26" s="54">
        <f t="shared" si="6"/>
        <v>46234</v>
      </c>
      <c r="V26" s="58">
        <f t="shared" si="18"/>
        <v>30</v>
      </c>
      <c r="W26" s="58">
        <f t="shared" si="13"/>
        <v>209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86038.333333333343</v>
      </c>
      <c r="AD26" s="57">
        <f t="shared" si="8"/>
        <v>57969516.641666666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46235</v>
      </c>
      <c r="S27" s="54">
        <f>R27+30</f>
        <v>46265</v>
      </c>
      <c r="T27" s="54">
        <f t="shared" si="5"/>
        <v>46235</v>
      </c>
      <c r="U27" s="54">
        <f t="shared" si="6"/>
        <v>46265</v>
      </c>
      <c r="V27" s="58">
        <f t="shared" si="18"/>
        <v>30</v>
      </c>
      <c r="W27" s="58">
        <f t="shared" si="13"/>
        <v>239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98388.333333333343</v>
      </c>
      <c r="AD27" s="57">
        <f t="shared" si="8"/>
        <v>66290499.891666673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46266</v>
      </c>
      <c r="S28" s="54">
        <f>R28+29</f>
        <v>46295</v>
      </c>
      <c r="T28" s="54">
        <f t="shared" si="5"/>
        <v>46266</v>
      </c>
      <c r="U28" s="54">
        <f t="shared" si="6"/>
        <v>46295</v>
      </c>
      <c r="V28" s="58">
        <f t="shared" si="18"/>
        <v>30</v>
      </c>
      <c r="W28" s="58">
        <f t="shared" si="13"/>
        <v>269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110738.33333333334</v>
      </c>
      <c r="AD28" s="57">
        <f t="shared" si="8"/>
        <v>74611483.141666681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46296</v>
      </c>
      <c r="S29" s="54">
        <f>R29+30</f>
        <v>46326</v>
      </c>
      <c r="T29" s="54">
        <f t="shared" si="5"/>
        <v>46296</v>
      </c>
      <c r="U29" s="54">
        <f t="shared" si="6"/>
        <v>46326</v>
      </c>
      <c r="V29" s="58">
        <f t="shared" si="18"/>
        <v>30</v>
      </c>
      <c r="W29" s="58">
        <f t="shared" si="13"/>
        <v>299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123088.33333333334</v>
      </c>
      <c r="AD29" s="57">
        <f t="shared" si="8"/>
        <v>82932466.391666681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46327</v>
      </c>
      <c r="S30" s="54">
        <f>R30+29</f>
        <v>46356</v>
      </c>
      <c r="T30" s="54">
        <f t="shared" si="5"/>
        <v>46327</v>
      </c>
      <c r="U30" s="54">
        <f t="shared" si="6"/>
        <v>46356</v>
      </c>
      <c r="V30" s="58">
        <f t="shared" si="18"/>
        <v>30</v>
      </c>
      <c r="W30" s="58">
        <f t="shared" si="13"/>
        <v>329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135438.33333333334</v>
      </c>
      <c r="AD30" s="57">
        <f t="shared" si="8"/>
        <v>91253449.641666681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46357</v>
      </c>
      <c r="S31" s="54">
        <f>R31+30</f>
        <v>46387</v>
      </c>
      <c r="T31" s="54">
        <f t="shared" si="5"/>
        <v>46357</v>
      </c>
      <c r="U31" s="54">
        <f t="shared" si="6"/>
        <v>46387</v>
      </c>
      <c r="V31" s="58">
        <f t="shared" si="18"/>
        <v>30</v>
      </c>
      <c r="W31" s="58">
        <f t="shared" si="13"/>
        <v>359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147788.33333333334</v>
      </c>
      <c r="AD31" s="57">
        <f t="shared" si="8"/>
        <v>99574432.891666681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359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147788.33333333334</v>
      </c>
      <c r="AD32" s="57">
        <f t="shared" si="8"/>
        <v>99574432.891666681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359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147788.33333333334</v>
      </c>
      <c r="AD33" s="57">
        <f t="shared" si="8"/>
        <v>99574432.891666681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359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100" t="str">
        <f>IF(H36="","","Total AHV+ALV:")</f>
        <v/>
      </c>
      <c r="G36" s="100"/>
      <c r="H36" s="70" t="str">
        <f>IF(G35=0,"",G35+H35+I35)</f>
        <v/>
      </c>
      <c r="I36" s="100" t="str">
        <f>IF(H36="","","Total AHV+ALV+NBU:")</f>
        <v/>
      </c>
      <c r="J36" s="100"/>
      <c r="K36" s="100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20"/>
      <c r="S39" s="54">
        <f>S31+1</f>
        <v>46388</v>
      </c>
    </row>
    <row r="40" spans="1:30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20"/>
    </row>
    <row r="41" spans="1:30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20"/>
    </row>
    <row r="42" spans="1:30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20"/>
    </row>
    <row r="43" spans="1:30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20"/>
    </row>
    <row r="44" spans="1:30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30" x14ac:dyDescent="0.2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tr">
        <f>Zusammenstellung!A33</f>
        <v>Ang9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46027</v>
      </c>
    </row>
    <row r="54" spans="1:17" x14ac:dyDescent="0.25">
      <c r="A54" s="21" t="s">
        <v>36</v>
      </c>
      <c r="Q54" s="20"/>
    </row>
    <row r="55" spans="1:17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3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3" customFormat="1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3" customFormat="1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3" customForma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3" customFormat="1" x14ac:dyDescent="0.2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3" customFormat="1" x14ac:dyDescent="0.25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25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3" customForma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3" customForma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3" customFormat="1" ht="13.2" x14ac:dyDescent="0.25"/>
    <row r="68" spans="1:17" s="3" customFormat="1" ht="13.2" x14ac:dyDescent="0.25"/>
  </sheetData>
  <sheetProtection algorithmName="SHA-512" hashValue="cnS8HZo1JxTF6//av3rCdIjC+IktmP0b8phSLLCGYC/6F1oyzayjlED+k15hF3KcKLTRuQC0xDuVQkTu6AqEjw==" saltValue="1AjF9cNJpiJrNx4kkzJGXw==" spinCount="100000" sheet="1" objects="1" scenarios="1"/>
  <mergeCells count="50">
    <mergeCell ref="A58:Q58"/>
    <mergeCell ref="A59:Q59"/>
    <mergeCell ref="A65:Q65"/>
    <mergeCell ref="A61:Q61"/>
    <mergeCell ref="A62:Q62"/>
    <mergeCell ref="A63:Q63"/>
    <mergeCell ref="A64:Q64"/>
    <mergeCell ref="B16:B18"/>
    <mergeCell ref="O16:O18"/>
    <mergeCell ref="E16:E18"/>
    <mergeCell ref="F16:F18"/>
    <mergeCell ref="L16:L17"/>
    <mergeCell ref="C16:C18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H4:I4"/>
    <mergeCell ref="C5:E5"/>
    <mergeCell ref="H5:I5"/>
    <mergeCell ref="C6:E6"/>
    <mergeCell ref="C4:E4"/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9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D68"/>
  <sheetViews>
    <sheetView showGridLines="0" zoomScale="90" zoomScaleNormal="90" workbookViewId="0">
      <selection activeCell="C4" sqref="C4:E4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2026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46023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46387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11" t="s">
        <v>42</v>
      </c>
      <c r="E15" s="111"/>
      <c r="F15" s="111"/>
      <c r="G15" s="112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89" t="str">
        <f>Zusammenstellung!D22</f>
        <v>nicht AHV-pflichtig</v>
      </c>
      <c r="D16" s="89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06" t="str">
        <f>Zusammenstellung!H22</f>
        <v>AHV</v>
      </c>
      <c r="H16" s="106" t="str">
        <f>Zusammenstellung!I22</f>
        <v>ALV</v>
      </c>
      <c r="I16" s="106" t="str">
        <f>Zusammenstellung!J23</f>
        <v>ALV II</v>
      </c>
      <c r="J16" s="108" t="str">
        <f>Zusammenstellung!K22</f>
        <v>BVG</v>
      </c>
      <c r="K16" s="106" t="str">
        <f>Zusammenstellung!L22</f>
        <v>NBU</v>
      </c>
      <c r="L16" s="106" t="str">
        <f>Zusammenstellung!M22</f>
        <v>KTG</v>
      </c>
      <c r="M16" s="113"/>
      <c r="N16" s="113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0"/>
      <c r="D17" s="90"/>
      <c r="E17" s="109"/>
      <c r="F17" s="109"/>
      <c r="G17" s="107"/>
      <c r="H17" s="107"/>
      <c r="I17" s="107"/>
      <c r="J17" s="109"/>
      <c r="K17" s="107"/>
      <c r="L17" s="107"/>
      <c r="M17" s="114"/>
      <c r="N17" s="114"/>
      <c r="O17" s="109"/>
      <c r="P17" s="109"/>
      <c r="Q17" s="109"/>
      <c r="R17" s="120" t="s">
        <v>9</v>
      </c>
      <c r="S17" s="121"/>
      <c r="T17" s="121" t="s">
        <v>47</v>
      </c>
      <c r="U17" s="121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1"/>
      <c r="D18" s="91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46023</v>
      </c>
      <c r="S20" s="54">
        <f>R20+30</f>
        <v>46053</v>
      </c>
      <c r="T20" s="54">
        <f t="shared" ref="T20:T31" si="5">IF($R$4&gt;S20,0,IF($R$4&gt;R20,$R$4,R20))</f>
        <v>46023</v>
      </c>
      <c r="U20" s="54">
        <f t="shared" ref="U20:U31" si="6">IF(T20=0,0,IF($R$5&gt;S20,S20,IF(T20&gt;$R$5,(T20)-1,$R$5)))</f>
        <v>46053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46054</v>
      </c>
      <c r="S21" s="55">
        <v>46081</v>
      </c>
      <c r="T21" s="54">
        <f t="shared" si="5"/>
        <v>46054</v>
      </c>
      <c r="U21" s="54">
        <f t="shared" si="6"/>
        <v>46081</v>
      </c>
      <c r="V21" s="58">
        <f>IF(T21=0,0,IF(S21=U21,DAYS360(T21,U21,1)+3,DAYS360(T21,U21,1)+1))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46082</v>
      </c>
      <c r="S22" s="54">
        <f>R22+30</f>
        <v>46112</v>
      </c>
      <c r="T22" s="54">
        <f t="shared" si="5"/>
        <v>46082</v>
      </c>
      <c r="U22" s="54">
        <f t="shared" si="6"/>
        <v>46112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46113</v>
      </c>
      <c r="S23" s="54">
        <f>R23+29</f>
        <v>46142</v>
      </c>
      <c r="T23" s="54">
        <f t="shared" si="5"/>
        <v>46113</v>
      </c>
      <c r="U23" s="54">
        <f t="shared" si="6"/>
        <v>46142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46143</v>
      </c>
      <c r="S24" s="54">
        <f>R24+30</f>
        <v>46173</v>
      </c>
      <c r="T24" s="54">
        <f t="shared" si="5"/>
        <v>46143</v>
      </c>
      <c r="U24" s="54">
        <f t="shared" si="6"/>
        <v>46173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46174</v>
      </c>
      <c r="S25" s="54">
        <f>R25+29</f>
        <v>46203</v>
      </c>
      <c r="T25" s="54">
        <f t="shared" si="5"/>
        <v>46174</v>
      </c>
      <c r="U25" s="54">
        <f t="shared" si="6"/>
        <v>46203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46204</v>
      </c>
      <c r="S26" s="54">
        <f>R26+30</f>
        <v>46234</v>
      </c>
      <c r="T26" s="54">
        <f t="shared" si="5"/>
        <v>46204</v>
      </c>
      <c r="U26" s="54">
        <f t="shared" si="6"/>
        <v>46234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46235</v>
      </c>
      <c r="S27" s="54">
        <f>R27+30</f>
        <v>46265</v>
      </c>
      <c r="T27" s="54">
        <f t="shared" si="5"/>
        <v>46235</v>
      </c>
      <c r="U27" s="54">
        <f t="shared" si="6"/>
        <v>46265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46266</v>
      </c>
      <c r="S28" s="54">
        <f>R28+29</f>
        <v>46295</v>
      </c>
      <c r="T28" s="54">
        <f t="shared" si="5"/>
        <v>46266</v>
      </c>
      <c r="U28" s="54">
        <f t="shared" si="6"/>
        <v>46295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46296</v>
      </c>
      <c r="S29" s="54">
        <f>R29+30</f>
        <v>46326</v>
      </c>
      <c r="T29" s="54">
        <f t="shared" si="5"/>
        <v>46296</v>
      </c>
      <c r="U29" s="54">
        <f t="shared" si="6"/>
        <v>46326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46327</v>
      </c>
      <c r="S30" s="54">
        <f>R30+29</f>
        <v>46356</v>
      </c>
      <c r="T30" s="54">
        <f t="shared" si="5"/>
        <v>46327</v>
      </c>
      <c r="U30" s="54">
        <f t="shared" si="6"/>
        <v>46356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46357</v>
      </c>
      <c r="S31" s="54">
        <f>R31+30</f>
        <v>46387</v>
      </c>
      <c r="T31" s="54">
        <f t="shared" si="5"/>
        <v>46357</v>
      </c>
      <c r="U31" s="54">
        <f t="shared" si="6"/>
        <v>46387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100" t="str">
        <f>IF(H36="","","Total AHV+ALV:")</f>
        <v/>
      </c>
      <c r="G36" s="100"/>
      <c r="H36" s="70" t="str">
        <f>IF(G35=0,"",G35+H35+I35)</f>
        <v/>
      </c>
      <c r="I36" s="100" t="str">
        <f>IF(H36="","","Total AHV+ALV+NBU:")</f>
        <v/>
      </c>
      <c r="J36" s="100"/>
      <c r="K36" s="100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20"/>
      <c r="S39" s="54">
        <f>S31+1</f>
        <v>46388</v>
      </c>
    </row>
    <row r="40" spans="1:30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20"/>
    </row>
    <row r="41" spans="1:30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20"/>
    </row>
    <row r="42" spans="1:30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20"/>
    </row>
    <row r="43" spans="1:30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20"/>
    </row>
    <row r="44" spans="1:30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30" x14ac:dyDescent="0.2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tr">
        <f>Zusammenstellung!A34</f>
        <v>Ang10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46027</v>
      </c>
    </row>
    <row r="54" spans="1:17" x14ac:dyDescent="0.25">
      <c r="A54" s="21" t="s">
        <v>36</v>
      </c>
      <c r="Q54" s="20"/>
    </row>
    <row r="55" spans="1:17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3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3" customFormat="1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3" customFormat="1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3" customForma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3" customFormat="1" x14ac:dyDescent="0.2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3" customFormat="1" x14ac:dyDescent="0.25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25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3" customForma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3" customForma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3" customFormat="1" ht="13.2" x14ac:dyDescent="0.25"/>
    <row r="68" spans="1:17" s="3" customFormat="1" ht="13.2" x14ac:dyDescent="0.25"/>
  </sheetData>
  <sheetProtection algorithmName="SHA-512" hashValue="2IJKo5tcGVDWCH5GcYXpaXASNl0t/BU/7F4IUt2f5Gf/9SHzOvqHa8gFXcaVjfyMOWCMCNc04VDaYN1WggqzEw==" saltValue="1GSemjkjJkRw7OqFkME2TA==" spinCount="100000" sheet="1" objects="1" scenarios="1"/>
  <mergeCells count="50">
    <mergeCell ref="L16:L17"/>
    <mergeCell ref="A41:Q41"/>
    <mergeCell ref="A39:Q39"/>
    <mergeCell ref="A16:A18"/>
    <mergeCell ref="B16:B18"/>
    <mergeCell ref="C16:C18"/>
    <mergeCell ref="D16:D18"/>
    <mergeCell ref="E16:E18"/>
    <mergeCell ref="P16:P18"/>
    <mergeCell ref="Q16:Q18"/>
    <mergeCell ref="K16:K17"/>
    <mergeCell ref="H4:I4"/>
    <mergeCell ref="C5:E5"/>
    <mergeCell ref="H5:I5"/>
    <mergeCell ref="C6:E6"/>
    <mergeCell ref="C9:D9"/>
    <mergeCell ref="C4:E4"/>
    <mergeCell ref="C7:E7"/>
    <mergeCell ref="C10:D10"/>
    <mergeCell ref="A55:Q55"/>
    <mergeCell ref="A43:Q43"/>
    <mergeCell ref="A44:Q44"/>
    <mergeCell ref="A60:Q60"/>
    <mergeCell ref="A56:Q56"/>
    <mergeCell ref="A57:Q57"/>
    <mergeCell ref="H16:H17"/>
    <mergeCell ref="J16:J18"/>
    <mergeCell ref="I16:I17"/>
    <mergeCell ref="C12:D12"/>
    <mergeCell ref="M16:M17"/>
    <mergeCell ref="A45:Q45"/>
    <mergeCell ref="F16:F18"/>
    <mergeCell ref="G16:G17"/>
    <mergeCell ref="D15:G15"/>
    <mergeCell ref="A66:Q66"/>
    <mergeCell ref="R17:S17"/>
    <mergeCell ref="T17:U17"/>
    <mergeCell ref="F36:G36"/>
    <mergeCell ref="I36:K36"/>
    <mergeCell ref="N16:N17"/>
    <mergeCell ref="O16:O18"/>
    <mergeCell ref="A64:Q64"/>
    <mergeCell ref="A65:Q65"/>
    <mergeCell ref="A61:Q61"/>
    <mergeCell ref="A62:Q62"/>
    <mergeCell ref="A63:Q63"/>
    <mergeCell ref="A42:Q42"/>
    <mergeCell ref="A40:Q40"/>
    <mergeCell ref="A58:Q58"/>
    <mergeCell ref="A59:Q59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A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0"/>
  <sheetViews>
    <sheetView showGridLines="0" zoomScale="90" zoomScaleNormal="90" workbookViewId="0">
      <selection activeCell="A33" sqref="A33:Q33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16384" width="11.44140625" style="19"/>
  </cols>
  <sheetData>
    <row r="1" spans="1:17" s="25" customFormat="1" ht="17.399999999999999" x14ac:dyDescent="0.3">
      <c r="A1" s="24" t="s">
        <v>44</v>
      </c>
      <c r="B1" s="26">
        <f>Jahr</f>
        <v>2026</v>
      </c>
      <c r="Q1" s="84">
        <f>Firma</f>
        <v>0</v>
      </c>
    </row>
    <row r="2" spans="1:17" s="25" customFormat="1" ht="17.399999999999999" x14ac:dyDescent="0.3">
      <c r="E2" s="27"/>
      <c r="Q2" s="87">
        <f>Ort</f>
        <v>0</v>
      </c>
    </row>
    <row r="3" spans="1:17" s="25" customFormat="1" x14ac:dyDescent="0.25">
      <c r="Q3" s="50"/>
    </row>
    <row r="4" spans="1:17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17.399999999999999" x14ac:dyDescent="0.3">
      <c r="A5" s="24" t="s">
        <v>56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4" customFormat="1" ht="12.75" customHeight="1" x14ac:dyDescent="0.25">
      <c r="A10" s="108" t="s">
        <v>9</v>
      </c>
      <c r="B10" s="108" t="str">
        <f>Zusammenstellung!C22</f>
        <v>AHV-Lohn</v>
      </c>
      <c r="C10" s="89" t="str">
        <f>Zusammenstellung!D22</f>
        <v>nicht AHV-pflichtig</v>
      </c>
      <c r="D10" s="89" t="str">
        <f>Zusammenstellung!E22</f>
        <v>Unfall- und
Kranken-
taggeld</v>
      </c>
      <c r="E10" s="108" t="str">
        <f>Zusammenstellung!F22</f>
        <v>Kinder-
zulagen</v>
      </c>
      <c r="F10" s="108" t="str">
        <f>Zusammenstellung!G22</f>
        <v>Total Bruttolohn</v>
      </c>
      <c r="G10" s="106" t="str">
        <f>Zusammenstellung!H22</f>
        <v>AHV</v>
      </c>
      <c r="H10" s="106" t="str">
        <f>Zusammenstellung!I22</f>
        <v>ALV</v>
      </c>
      <c r="I10" s="106" t="str">
        <f>Zusammenstellung!J23</f>
        <v>ALV II</v>
      </c>
      <c r="J10" s="108" t="str">
        <f>Zusammenstellung!K22</f>
        <v>BVG</v>
      </c>
      <c r="K10" s="106" t="str">
        <f>Zusammenstellung!L22</f>
        <v>NBU</v>
      </c>
      <c r="L10" s="106" t="str">
        <f>Zusammenstellung!M22</f>
        <v>KTG</v>
      </c>
      <c r="M10" s="113"/>
      <c r="N10" s="113"/>
      <c r="O10" s="108" t="str">
        <f>Zusammenstellung!P22</f>
        <v>Nettolohn</v>
      </c>
      <c r="P10" s="108" t="str">
        <f>Zusammenstellung!Q22</f>
        <v xml:space="preserve">Spesen </v>
      </c>
      <c r="Q10" s="108" t="str">
        <f>Zusammenstellung!R22</f>
        <v>Auszahlung</v>
      </c>
    </row>
    <row r="11" spans="1:17" s="4" customFormat="1" ht="13.2" x14ac:dyDescent="0.25">
      <c r="A11" s="109"/>
      <c r="B11" s="109"/>
      <c r="C11" s="90"/>
      <c r="D11" s="90"/>
      <c r="E11" s="109"/>
      <c r="F11" s="109"/>
      <c r="G11" s="107"/>
      <c r="H11" s="107"/>
      <c r="I11" s="107"/>
      <c r="J11" s="109"/>
      <c r="K11" s="107"/>
      <c r="L11" s="107"/>
      <c r="M11" s="114"/>
      <c r="N11" s="114"/>
      <c r="O11" s="109"/>
      <c r="P11" s="109"/>
      <c r="Q11" s="109"/>
    </row>
    <row r="12" spans="1:17" s="4" customFormat="1" ht="13.2" x14ac:dyDescent="0.2">
      <c r="A12" s="110"/>
      <c r="B12" s="110"/>
      <c r="C12" s="91"/>
      <c r="D12" s="91"/>
      <c r="E12" s="110"/>
      <c r="F12" s="110"/>
      <c r="G12" s="122"/>
      <c r="H12" s="122"/>
      <c r="I12" s="122"/>
      <c r="J12" s="110"/>
      <c r="K12" s="122"/>
      <c r="L12" s="122"/>
      <c r="M12" s="22"/>
      <c r="N12" s="22"/>
      <c r="O12" s="110"/>
      <c r="P12" s="110"/>
      <c r="Q12" s="110"/>
    </row>
    <row r="13" spans="1:17" s="4" customFormat="1" ht="13.2" x14ac:dyDescent="0.2">
      <c r="A13" s="33"/>
      <c r="B13" s="33"/>
      <c r="C13" s="33"/>
      <c r="D13" s="33"/>
      <c r="E13" s="33"/>
      <c r="F13" s="33"/>
      <c r="G13" s="34"/>
      <c r="H13" s="34"/>
      <c r="I13" s="34"/>
      <c r="J13" s="33"/>
      <c r="K13" s="34"/>
      <c r="L13" s="34"/>
      <c r="M13" s="34"/>
      <c r="N13" s="34"/>
      <c r="O13" s="33"/>
      <c r="P13" s="33"/>
      <c r="Q13" s="33"/>
    </row>
    <row r="14" spans="1:17" x14ac:dyDescent="0.25">
      <c r="A14" s="53">
        <v>38383</v>
      </c>
      <c r="B14" s="37">
        <f>'Ang1'!B20+'Ang2'!B20+'Ang3'!B20+'Ang4'!B20+'Ang5'!B20+'Ang6'!B20+'Ang7'!B20+'Ang8'!B20+'Ang9'!B20+'Ang10'!B20</f>
        <v>0</v>
      </c>
      <c r="C14" s="37">
        <f>'Ang1'!C20+'Ang2'!C20+'Ang3'!C20+'Ang4'!C20+'Ang5'!C20+'Ang6'!C20+'Ang7'!C20+'Ang8'!C20+'Ang9'!C20+'Ang10'!C20</f>
        <v>0</v>
      </c>
      <c r="D14" s="37">
        <f>'Ang1'!D20+'Ang2'!D20+'Ang3'!D20+'Ang4'!D20+'Ang5'!D20+'Ang6'!D20+'Ang7'!D20+'Ang8'!D20+'Ang9'!D20+'Ang10'!D20</f>
        <v>0</v>
      </c>
      <c r="E14" s="37">
        <f>'Ang1'!E20+'Ang2'!E20+'Ang3'!E20+'Ang4'!E20+'Ang5'!E20+'Ang6'!E20+'Ang7'!E20+'Ang8'!E20+'Ang9'!E20+'Ang10'!E20</f>
        <v>0</v>
      </c>
      <c r="F14" s="36">
        <f>'Ang1'!F20+'Ang2'!F20+'Ang3'!F20+'Ang4'!F20+'Ang5'!F20+'Ang6'!F20+'Ang7'!F20+'Ang8'!F20+'Ang9'!F20+'Ang10'!F20</f>
        <v>0</v>
      </c>
      <c r="G14" s="37">
        <f>'Ang1'!G20+'Ang2'!G20+'Ang3'!G20+'Ang4'!G20+'Ang5'!G20+'Ang6'!G20+'Ang7'!G20+'Ang8'!G20+'Ang9'!G20+'Ang10'!G20</f>
        <v>0</v>
      </c>
      <c r="H14" s="37">
        <f>'Ang1'!H20+'Ang2'!H20+'Ang3'!H20+'Ang4'!H20+'Ang5'!H20+'Ang6'!H20+'Ang7'!H20+'Ang8'!H20+'Ang9'!H20+'Ang10'!H20</f>
        <v>0</v>
      </c>
      <c r="I14" s="37">
        <f>'Ang1'!I20+'Ang2'!I20+'Ang3'!I20+'Ang4'!I20+'Ang5'!I20+'Ang6'!I20+'Ang7'!I20+'Ang8'!I20+'Ang9'!I20+'Ang10'!I20</f>
        <v>0</v>
      </c>
      <c r="J14" s="37">
        <f>'Ang1'!J20+'Ang2'!J20+'Ang3'!J20+'Ang4'!J20+'Ang5'!J20+'Ang6'!J20+'Ang7'!J20+'Ang8'!J20+'Ang9'!J20+'Ang10'!J20</f>
        <v>0</v>
      </c>
      <c r="K14" s="37">
        <f>'Ang1'!K20+'Ang2'!K20+'Ang3'!K20+'Ang4'!K20+'Ang5'!K20+'Ang6'!K20+'Ang7'!K20+'Ang8'!K20+'Ang9'!K20+'Ang10'!K20</f>
        <v>0</v>
      </c>
      <c r="L14" s="37">
        <f>'Ang1'!L20+'Ang2'!L20+'Ang3'!L20+'Ang4'!L20+'Ang5'!L20+'Ang6'!L20+'Ang7'!L20+'Ang8'!L20+'Ang9'!L20+'Ang10'!L20</f>
        <v>0</v>
      </c>
      <c r="M14" s="37">
        <f>'Ang1'!M20+'Ang2'!M20+'Ang3'!M20+'Ang4'!M20+'Ang5'!M20+'Ang6'!M20+'Ang7'!M20+'Ang8'!M20+'Ang9'!M20+'Ang10'!M20</f>
        <v>0</v>
      </c>
      <c r="N14" s="37">
        <f>'Ang1'!N20+'Ang2'!N20+'Ang3'!N20+'Ang4'!N20+'Ang5'!N20+'Ang6'!N20+'Ang7'!N20+'Ang8'!N20+'Ang9'!N20+'Ang10'!N20</f>
        <v>0</v>
      </c>
      <c r="O14" s="37">
        <f>'Ang1'!O20+'Ang2'!O20+'Ang3'!O20+'Ang4'!O20+'Ang5'!O20+'Ang6'!O20+'Ang7'!O20+'Ang8'!O20+'Ang9'!O20+'Ang10'!O20</f>
        <v>0</v>
      </c>
      <c r="P14" s="37">
        <f>'Ang1'!P20+'Ang2'!P20+'Ang3'!P20+'Ang4'!P20+'Ang5'!P20+'Ang6'!P20+'Ang7'!P20+'Ang8'!P20+'Ang9'!P20+'Ang10'!P20</f>
        <v>0</v>
      </c>
      <c r="Q14" s="36">
        <f>'Ang1'!Q20+'Ang2'!Q20+'Ang3'!Q20+'Ang4'!Q20+'Ang5'!Q20+'Ang6'!Q20+'Ang7'!Q20+'Ang8'!Q20+'Ang9'!Q20+'Ang10'!Q20</f>
        <v>0</v>
      </c>
    </row>
    <row r="15" spans="1:17" x14ac:dyDescent="0.25">
      <c r="A15" s="53">
        <v>38411</v>
      </c>
      <c r="B15" s="37">
        <f>'Ang1'!B21+'Ang2'!B21+'Ang3'!B21+'Ang4'!B21+'Ang5'!B21+'Ang6'!B21+'Ang7'!B21+'Ang8'!B21+'Ang9'!B21+'Ang10'!B21</f>
        <v>0</v>
      </c>
      <c r="C15" s="37">
        <f>'Ang1'!C21+'Ang2'!C21+'Ang3'!C21+'Ang4'!C21+'Ang5'!C21+'Ang6'!C21+'Ang7'!C21+'Ang8'!C21+'Ang9'!C21+'Ang10'!C21</f>
        <v>0</v>
      </c>
      <c r="D15" s="37">
        <f>'Ang1'!D21+'Ang2'!D21+'Ang3'!D21+'Ang4'!D21+'Ang5'!D21+'Ang6'!D21+'Ang7'!D21+'Ang8'!D21+'Ang9'!D21+'Ang10'!D21</f>
        <v>0</v>
      </c>
      <c r="E15" s="37">
        <f>'Ang1'!E21+'Ang2'!E21+'Ang3'!E21+'Ang4'!E21+'Ang5'!E21+'Ang6'!E21+'Ang7'!E21+'Ang8'!E21+'Ang9'!E21+'Ang10'!E21</f>
        <v>0</v>
      </c>
      <c r="F15" s="36">
        <f>'Ang1'!F21+'Ang2'!F21+'Ang3'!F21+'Ang4'!F21+'Ang5'!F21+'Ang6'!F21+'Ang7'!F21+'Ang8'!F21+'Ang9'!F21+'Ang10'!F21</f>
        <v>0</v>
      </c>
      <c r="G15" s="37">
        <f>'Ang1'!G21+'Ang2'!G21+'Ang3'!G21+'Ang4'!G21+'Ang5'!G21+'Ang6'!G21+'Ang7'!G21+'Ang8'!G21+'Ang9'!G21+'Ang10'!G21</f>
        <v>0</v>
      </c>
      <c r="H15" s="37">
        <f>'Ang1'!H21+'Ang2'!H21+'Ang3'!H21+'Ang4'!H21+'Ang5'!H21+'Ang6'!H21+'Ang7'!H21+'Ang8'!H21+'Ang9'!H21+'Ang10'!H21</f>
        <v>0</v>
      </c>
      <c r="I15" s="37">
        <f>'Ang1'!I21+'Ang2'!I21+'Ang3'!I21+'Ang4'!I21+'Ang5'!I21+'Ang6'!I21+'Ang7'!I21+'Ang8'!I21+'Ang9'!I21+'Ang10'!I21</f>
        <v>0</v>
      </c>
      <c r="J15" s="37">
        <f>'Ang1'!J21+'Ang2'!J21+'Ang3'!J21+'Ang4'!J21+'Ang5'!J21+'Ang6'!J21+'Ang7'!J21+'Ang8'!J21+'Ang9'!J21+'Ang10'!J21</f>
        <v>0</v>
      </c>
      <c r="K15" s="37">
        <f>'Ang1'!K21+'Ang2'!K21+'Ang3'!K21+'Ang4'!K21+'Ang5'!K21+'Ang6'!K21+'Ang7'!K21+'Ang8'!K21+'Ang9'!K21+'Ang10'!K21</f>
        <v>0</v>
      </c>
      <c r="L15" s="37">
        <f>'Ang1'!L21+'Ang2'!L21+'Ang3'!L21+'Ang4'!L21+'Ang5'!L21+'Ang6'!L21+'Ang7'!L21+'Ang8'!L21+'Ang9'!L21+'Ang10'!L21</f>
        <v>0</v>
      </c>
      <c r="M15" s="37">
        <f>'Ang1'!M21+'Ang2'!M21+'Ang3'!M21+'Ang4'!M21+'Ang5'!M21+'Ang6'!M21+'Ang7'!M21+'Ang8'!M21+'Ang9'!M21+'Ang10'!M21</f>
        <v>0</v>
      </c>
      <c r="N15" s="37">
        <f>'Ang1'!N21+'Ang2'!N21+'Ang3'!N21+'Ang4'!N21+'Ang5'!N21+'Ang6'!N21+'Ang7'!N21+'Ang8'!N21+'Ang9'!N21+'Ang10'!N21</f>
        <v>0</v>
      </c>
      <c r="O15" s="37">
        <f>'Ang1'!O21+'Ang2'!O21+'Ang3'!O21+'Ang4'!O21+'Ang5'!O21+'Ang6'!O21+'Ang7'!O21+'Ang8'!O21+'Ang9'!O21+'Ang10'!O21</f>
        <v>0</v>
      </c>
      <c r="P15" s="37">
        <f>'Ang1'!P21+'Ang2'!P21+'Ang3'!P21+'Ang4'!P21+'Ang5'!P21+'Ang6'!P21+'Ang7'!P21+'Ang8'!P21+'Ang9'!P21+'Ang10'!P21</f>
        <v>0</v>
      </c>
      <c r="Q15" s="36">
        <f>'Ang1'!Q21+'Ang2'!Q21+'Ang3'!Q21+'Ang4'!Q21+'Ang5'!Q21+'Ang6'!Q21+'Ang7'!Q21+'Ang8'!Q21+'Ang9'!Q21+'Ang10'!Q21</f>
        <v>0</v>
      </c>
    </row>
    <row r="16" spans="1:17" x14ac:dyDescent="0.25">
      <c r="A16" s="53">
        <v>38442</v>
      </c>
      <c r="B16" s="37">
        <f>'Ang1'!B22+'Ang2'!B22+'Ang3'!B22+'Ang4'!B22+'Ang5'!B22+'Ang6'!B22+'Ang7'!B22+'Ang8'!B22+'Ang9'!B22+'Ang10'!B22</f>
        <v>0</v>
      </c>
      <c r="C16" s="37">
        <f>'Ang1'!C22+'Ang2'!C22+'Ang3'!C22+'Ang4'!C22+'Ang5'!C22+'Ang6'!C22+'Ang7'!C22+'Ang8'!C22+'Ang9'!C22+'Ang10'!C22</f>
        <v>0</v>
      </c>
      <c r="D16" s="37">
        <f>'Ang1'!D22+'Ang2'!D22+'Ang3'!D22+'Ang4'!D22+'Ang5'!D22+'Ang6'!D22+'Ang7'!D22+'Ang8'!D22+'Ang9'!D22+'Ang10'!D22</f>
        <v>0</v>
      </c>
      <c r="E16" s="37">
        <f>'Ang1'!E22+'Ang2'!E22+'Ang3'!E22+'Ang4'!E22+'Ang5'!E22+'Ang6'!E22+'Ang7'!E22+'Ang8'!E22+'Ang9'!E22+'Ang10'!E22</f>
        <v>0</v>
      </c>
      <c r="F16" s="36">
        <f>'Ang1'!F22+'Ang2'!F22+'Ang3'!F22+'Ang4'!F22+'Ang5'!F22+'Ang6'!F22+'Ang7'!F22+'Ang8'!F22+'Ang9'!F22+'Ang10'!F22</f>
        <v>0</v>
      </c>
      <c r="G16" s="37">
        <f>'Ang1'!G22+'Ang2'!G22+'Ang3'!G22+'Ang4'!G22+'Ang5'!G22+'Ang6'!G22+'Ang7'!G22+'Ang8'!G22+'Ang9'!G22+'Ang10'!G22</f>
        <v>0</v>
      </c>
      <c r="H16" s="37">
        <f>'Ang1'!H22+'Ang2'!H22+'Ang3'!H22+'Ang4'!H22+'Ang5'!H22+'Ang6'!H22+'Ang7'!H22+'Ang8'!H22+'Ang9'!H22+'Ang10'!H22</f>
        <v>0</v>
      </c>
      <c r="I16" s="37">
        <f>'Ang1'!I22+'Ang2'!I22+'Ang3'!I22+'Ang4'!I22+'Ang5'!I22+'Ang6'!I22+'Ang7'!I22+'Ang8'!I22+'Ang9'!I22+'Ang10'!I22</f>
        <v>0</v>
      </c>
      <c r="J16" s="37">
        <f>'Ang1'!J22+'Ang2'!J22+'Ang3'!J22+'Ang4'!J22+'Ang5'!J22+'Ang6'!J22+'Ang7'!J22+'Ang8'!J22+'Ang9'!J22+'Ang10'!J22</f>
        <v>0</v>
      </c>
      <c r="K16" s="37">
        <f>'Ang1'!K22+'Ang2'!K22+'Ang3'!K22+'Ang4'!K22+'Ang5'!K22+'Ang6'!K22+'Ang7'!K22+'Ang8'!K22+'Ang9'!K22+'Ang10'!K22</f>
        <v>0</v>
      </c>
      <c r="L16" s="37">
        <f>'Ang1'!L22+'Ang2'!L22+'Ang3'!L22+'Ang4'!L22+'Ang5'!L22+'Ang6'!L22+'Ang7'!L22+'Ang8'!L22+'Ang9'!L22+'Ang10'!L22</f>
        <v>0</v>
      </c>
      <c r="M16" s="37">
        <f>'Ang1'!M22+'Ang2'!M22+'Ang3'!M22+'Ang4'!M22+'Ang5'!M22+'Ang6'!M22+'Ang7'!M22+'Ang8'!M22+'Ang9'!M22+'Ang10'!M22</f>
        <v>0</v>
      </c>
      <c r="N16" s="37">
        <f>'Ang1'!N22+'Ang2'!N22+'Ang3'!N22+'Ang4'!N22+'Ang5'!N22+'Ang6'!N22+'Ang7'!N22+'Ang8'!N22+'Ang9'!N22+'Ang10'!N22</f>
        <v>0</v>
      </c>
      <c r="O16" s="37">
        <f>'Ang1'!O22+'Ang2'!O22+'Ang3'!O22+'Ang4'!O22+'Ang5'!O22+'Ang6'!O22+'Ang7'!O22+'Ang8'!O22+'Ang9'!O22+'Ang10'!O22</f>
        <v>0</v>
      </c>
      <c r="P16" s="37">
        <f>'Ang1'!P22+'Ang2'!P22+'Ang3'!P22+'Ang4'!P22+'Ang5'!P22+'Ang6'!P22+'Ang7'!P22+'Ang8'!P22+'Ang9'!P22+'Ang10'!P22</f>
        <v>0</v>
      </c>
      <c r="Q16" s="36">
        <f>'Ang1'!Q22+'Ang2'!Q22+'Ang3'!Q22+'Ang4'!Q22+'Ang5'!Q22+'Ang6'!Q22+'Ang7'!Q22+'Ang8'!Q22+'Ang9'!Q22+'Ang10'!Q22</f>
        <v>0</v>
      </c>
    </row>
    <row r="17" spans="1:17" x14ac:dyDescent="0.25">
      <c r="A17" s="53">
        <v>38472</v>
      </c>
      <c r="B17" s="37">
        <f>'Ang1'!B23+'Ang2'!B23+'Ang3'!B23+'Ang4'!B23+'Ang5'!B23+'Ang6'!B23+'Ang7'!B23+'Ang8'!B23+'Ang9'!B23+'Ang10'!B23</f>
        <v>0</v>
      </c>
      <c r="C17" s="37">
        <f>'Ang1'!C23+'Ang2'!C23+'Ang3'!C23+'Ang4'!C23+'Ang5'!C23+'Ang6'!C23+'Ang7'!C23+'Ang8'!C23+'Ang9'!C23+'Ang10'!C23</f>
        <v>0</v>
      </c>
      <c r="D17" s="37">
        <f>'Ang1'!D23+'Ang2'!D23+'Ang3'!D23+'Ang4'!D23+'Ang5'!D23+'Ang6'!D23+'Ang7'!D23+'Ang8'!D23+'Ang9'!D23+'Ang10'!D23</f>
        <v>0</v>
      </c>
      <c r="E17" s="37">
        <f>'Ang1'!E23+'Ang2'!E23+'Ang3'!E23+'Ang4'!E23+'Ang5'!E23+'Ang6'!E23+'Ang7'!E23+'Ang8'!E23+'Ang9'!E23+'Ang10'!E23</f>
        <v>0</v>
      </c>
      <c r="F17" s="36">
        <f>'Ang1'!F23+'Ang2'!F23+'Ang3'!F23+'Ang4'!F23+'Ang5'!F23+'Ang6'!F23+'Ang7'!F23+'Ang8'!F23+'Ang9'!F23+'Ang10'!F23</f>
        <v>0</v>
      </c>
      <c r="G17" s="37">
        <f>'Ang1'!G23+'Ang2'!G23+'Ang3'!G23+'Ang4'!G23+'Ang5'!G23+'Ang6'!G23+'Ang7'!G23+'Ang8'!G23+'Ang9'!G23+'Ang10'!G23</f>
        <v>0</v>
      </c>
      <c r="H17" s="37">
        <f>'Ang1'!H23+'Ang2'!H23+'Ang3'!H23+'Ang4'!H23+'Ang5'!H23+'Ang6'!H23+'Ang7'!H23+'Ang8'!H23+'Ang9'!H23+'Ang10'!H23</f>
        <v>0</v>
      </c>
      <c r="I17" s="37">
        <f>'Ang1'!I23+'Ang2'!I23+'Ang3'!I23+'Ang4'!I23+'Ang5'!I23+'Ang6'!I23+'Ang7'!I23+'Ang8'!I23+'Ang9'!I23+'Ang10'!I23</f>
        <v>0</v>
      </c>
      <c r="J17" s="37">
        <f>'Ang1'!J23+'Ang2'!J23+'Ang3'!J23+'Ang4'!J23+'Ang5'!J23+'Ang6'!J23+'Ang7'!J23+'Ang8'!J23+'Ang9'!J23+'Ang10'!J23</f>
        <v>0</v>
      </c>
      <c r="K17" s="37">
        <f>'Ang1'!K23+'Ang2'!K23+'Ang3'!K23+'Ang4'!K23+'Ang5'!K23+'Ang6'!K23+'Ang7'!K23+'Ang8'!K23+'Ang9'!K23+'Ang10'!K23</f>
        <v>0</v>
      </c>
      <c r="L17" s="37">
        <f>'Ang1'!L23+'Ang2'!L23+'Ang3'!L23+'Ang4'!L23+'Ang5'!L23+'Ang6'!L23+'Ang7'!L23+'Ang8'!L23+'Ang9'!L23+'Ang10'!L23</f>
        <v>0</v>
      </c>
      <c r="M17" s="37">
        <f>'Ang1'!M23+'Ang2'!M23+'Ang3'!M23+'Ang4'!M23+'Ang5'!M23+'Ang6'!M23+'Ang7'!M23+'Ang8'!M23+'Ang9'!M23+'Ang10'!M23</f>
        <v>0</v>
      </c>
      <c r="N17" s="37">
        <f>'Ang1'!N23+'Ang2'!N23+'Ang3'!N23+'Ang4'!N23+'Ang5'!N23+'Ang6'!N23+'Ang7'!N23+'Ang8'!N23+'Ang9'!N23+'Ang10'!N23</f>
        <v>0</v>
      </c>
      <c r="O17" s="37">
        <f>'Ang1'!O23+'Ang2'!O23+'Ang3'!O23+'Ang4'!O23+'Ang5'!O23+'Ang6'!O23+'Ang7'!O23+'Ang8'!O23+'Ang9'!O23+'Ang10'!O23</f>
        <v>0</v>
      </c>
      <c r="P17" s="37">
        <f>'Ang1'!P23+'Ang2'!P23+'Ang3'!P23+'Ang4'!P23+'Ang5'!P23+'Ang6'!P23+'Ang7'!P23+'Ang8'!P23+'Ang9'!P23+'Ang10'!P23</f>
        <v>0</v>
      </c>
      <c r="Q17" s="36">
        <f>'Ang1'!Q23+'Ang2'!Q23+'Ang3'!Q23+'Ang4'!Q23+'Ang5'!Q23+'Ang6'!Q23+'Ang7'!Q23+'Ang8'!Q23+'Ang9'!Q23+'Ang10'!Q23</f>
        <v>0</v>
      </c>
    </row>
    <row r="18" spans="1:17" x14ac:dyDescent="0.25">
      <c r="A18" s="53">
        <v>38503</v>
      </c>
      <c r="B18" s="37">
        <f>'Ang1'!B24+'Ang2'!B24+'Ang3'!B24+'Ang4'!B24+'Ang5'!B24+'Ang6'!B24+'Ang7'!B24+'Ang8'!B24+'Ang9'!B24+'Ang10'!B24</f>
        <v>0</v>
      </c>
      <c r="C18" s="37">
        <f>'Ang1'!C24+'Ang2'!C24+'Ang3'!C24+'Ang4'!C24+'Ang5'!C24+'Ang6'!C24+'Ang7'!C24+'Ang8'!C24+'Ang9'!C24+'Ang10'!C24</f>
        <v>0</v>
      </c>
      <c r="D18" s="37">
        <f>'Ang1'!D24+'Ang2'!D24+'Ang3'!D24+'Ang4'!D24+'Ang5'!D24+'Ang6'!D24+'Ang7'!D24+'Ang8'!D24+'Ang9'!D24+'Ang10'!D24</f>
        <v>0</v>
      </c>
      <c r="E18" s="37">
        <f>'Ang1'!E24+'Ang2'!E24+'Ang3'!E24+'Ang4'!E24+'Ang5'!E24+'Ang6'!E24+'Ang7'!E24+'Ang8'!E24+'Ang9'!E24+'Ang10'!E24</f>
        <v>0</v>
      </c>
      <c r="F18" s="36">
        <f>'Ang1'!F24+'Ang2'!F24+'Ang3'!F24+'Ang4'!F24+'Ang5'!F24+'Ang6'!F24+'Ang7'!F24+'Ang8'!F24+'Ang9'!F24+'Ang10'!F24</f>
        <v>0</v>
      </c>
      <c r="G18" s="37">
        <f>'Ang1'!G24+'Ang2'!G24+'Ang3'!G24+'Ang4'!G24+'Ang5'!G24+'Ang6'!G24+'Ang7'!G24+'Ang8'!G24+'Ang9'!G24+'Ang10'!G24</f>
        <v>0</v>
      </c>
      <c r="H18" s="37">
        <f>'Ang1'!H24+'Ang2'!H24+'Ang3'!H24+'Ang4'!H24+'Ang5'!H24+'Ang6'!H24+'Ang7'!H24+'Ang8'!H24+'Ang9'!H24+'Ang10'!H24</f>
        <v>0</v>
      </c>
      <c r="I18" s="37">
        <f>'Ang1'!I24+'Ang2'!I24+'Ang3'!I24+'Ang4'!I24+'Ang5'!I24+'Ang6'!I24+'Ang7'!I24+'Ang8'!I24+'Ang9'!I24+'Ang10'!I24</f>
        <v>0</v>
      </c>
      <c r="J18" s="37">
        <f>'Ang1'!J24+'Ang2'!J24+'Ang3'!J24+'Ang4'!J24+'Ang5'!J24+'Ang6'!J24+'Ang7'!J24+'Ang8'!J24+'Ang9'!J24+'Ang10'!J24</f>
        <v>0</v>
      </c>
      <c r="K18" s="37">
        <f>'Ang1'!K24+'Ang2'!K24+'Ang3'!K24+'Ang4'!K24+'Ang5'!K24+'Ang6'!K24+'Ang7'!K24+'Ang8'!K24+'Ang9'!K24+'Ang10'!K24</f>
        <v>0</v>
      </c>
      <c r="L18" s="37">
        <f>'Ang1'!L24+'Ang2'!L24+'Ang3'!L24+'Ang4'!L24+'Ang5'!L24+'Ang6'!L24+'Ang7'!L24+'Ang8'!L24+'Ang9'!L24+'Ang10'!L24</f>
        <v>0</v>
      </c>
      <c r="M18" s="37">
        <f>'Ang1'!M24+'Ang2'!M24+'Ang3'!M24+'Ang4'!M24+'Ang5'!M24+'Ang6'!M24+'Ang7'!M24+'Ang8'!M24+'Ang9'!M24+'Ang10'!M24</f>
        <v>0</v>
      </c>
      <c r="N18" s="37">
        <f>'Ang1'!N24+'Ang2'!N24+'Ang3'!N24+'Ang4'!N24+'Ang5'!N24+'Ang6'!N24+'Ang7'!N24+'Ang8'!N24+'Ang9'!N24+'Ang10'!N24</f>
        <v>0</v>
      </c>
      <c r="O18" s="37">
        <f>'Ang1'!O24+'Ang2'!O24+'Ang3'!O24+'Ang4'!O24+'Ang5'!O24+'Ang6'!O24+'Ang7'!O24+'Ang8'!O24+'Ang9'!O24+'Ang10'!O24</f>
        <v>0</v>
      </c>
      <c r="P18" s="37">
        <f>'Ang1'!P24+'Ang2'!P24+'Ang3'!P24+'Ang4'!P24+'Ang5'!P24+'Ang6'!P24+'Ang7'!P24+'Ang8'!P24+'Ang9'!P24+'Ang10'!P24</f>
        <v>0</v>
      </c>
      <c r="Q18" s="36">
        <f>'Ang1'!Q24+'Ang2'!Q24+'Ang3'!Q24+'Ang4'!Q24+'Ang5'!Q24+'Ang6'!Q24+'Ang7'!Q24+'Ang8'!Q24+'Ang9'!Q24+'Ang10'!Q24</f>
        <v>0</v>
      </c>
    </row>
    <row r="19" spans="1:17" x14ac:dyDescent="0.25">
      <c r="A19" s="53">
        <v>38533</v>
      </c>
      <c r="B19" s="37">
        <f>'Ang1'!B25+'Ang2'!B25+'Ang3'!B25+'Ang4'!B25+'Ang5'!B25+'Ang6'!B25+'Ang7'!B25+'Ang8'!B25+'Ang9'!B25+'Ang10'!B25</f>
        <v>0</v>
      </c>
      <c r="C19" s="37">
        <f>'Ang1'!C25+'Ang2'!C25+'Ang3'!C25+'Ang4'!C25+'Ang5'!C25+'Ang6'!C25+'Ang7'!C25+'Ang8'!C25+'Ang9'!C25+'Ang10'!C25</f>
        <v>0</v>
      </c>
      <c r="D19" s="37">
        <f>'Ang1'!D25+'Ang2'!D25+'Ang3'!D25+'Ang4'!D25+'Ang5'!D25+'Ang6'!D25+'Ang7'!D25+'Ang8'!D25+'Ang9'!D25+'Ang10'!D25</f>
        <v>0</v>
      </c>
      <c r="E19" s="37">
        <f>'Ang1'!E25+'Ang2'!E25+'Ang3'!E25+'Ang4'!E25+'Ang5'!E25+'Ang6'!E25+'Ang7'!E25+'Ang8'!E25+'Ang9'!E25+'Ang10'!E25</f>
        <v>0</v>
      </c>
      <c r="F19" s="36">
        <f>'Ang1'!F25+'Ang2'!F25+'Ang3'!F25+'Ang4'!F25+'Ang5'!F25+'Ang6'!F25+'Ang7'!F25+'Ang8'!F25+'Ang9'!F25+'Ang10'!F25</f>
        <v>0</v>
      </c>
      <c r="G19" s="37">
        <f>'Ang1'!G25+'Ang2'!G25+'Ang3'!G25+'Ang4'!G25+'Ang5'!G25+'Ang6'!G25+'Ang7'!G25+'Ang8'!G25+'Ang9'!G25+'Ang10'!G25</f>
        <v>0</v>
      </c>
      <c r="H19" s="37">
        <f>'Ang1'!H25+'Ang2'!H25+'Ang3'!H25+'Ang4'!H25+'Ang5'!H25+'Ang6'!H25+'Ang7'!H25+'Ang8'!H25+'Ang9'!H25+'Ang10'!H25</f>
        <v>0</v>
      </c>
      <c r="I19" s="37">
        <f>'Ang1'!I25+'Ang2'!I25+'Ang3'!I25+'Ang4'!I25+'Ang5'!I25+'Ang6'!I25+'Ang7'!I25+'Ang8'!I25+'Ang9'!I25+'Ang10'!I25</f>
        <v>0</v>
      </c>
      <c r="J19" s="37">
        <f>'Ang1'!J25+'Ang2'!J25+'Ang3'!J25+'Ang4'!J25+'Ang5'!J25+'Ang6'!J25+'Ang7'!J25+'Ang8'!J25+'Ang9'!J25+'Ang10'!J25</f>
        <v>0</v>
      </c>
      <c r="K19" s="37">
        <f>'Ang1'!K25+'Ang2'!K25+'Ang3'!K25+'Ang4'!K25+'Ang5'!K25+'Ang6'!K25+'Ang7'!K25+'Ang8'!K25+'Ang9'!K25+'Ang10'!K25</f>
        <v>0</v>
      </c>
      <c r="L19" s="37">
        <f>'Ang1'!L25+'Ang2'!L25+'Ang3'!L25+'Ang4'!L25+'Ang5'!L25+'Ang6'!L25+'Ang7'!L25+'Ang8'!L25+'Ang9'!L25+'Ang10'!L25</f>
        <v>0</v>
      </c>
      <c r="M19" s="37">
        <f>'Ang1'!M25+'Ang2'!M25+'Ang3'!M25+'Ang4'!M25+'Ang5'!M25+'Ang6'!M25+'Ang7'!M25+'Ang8'!M25+'Ang9'!M25+'Ang10'!M25</f>
        <v>0</v>
      </c>
      <c r="N19" s="37">
        <f>'Ang1'!N25+'Ang2'!N25+'Ang3'!N25+'Ang4'!N25+'Ang5'!N25+'Ang6'!N25+'Ang7'!N25+'Ang8'!N25+'Ang9'!N25+'Ang10'!N25</f>
        <v>0</v>
      </c>
      <c r="O19" s="37">
        <f>'Ang1'!O25+'Ang2'!O25+'Ang3'!O25+'Ang4'!O25+'Ang5'!O25+'Ang6'!O25+'Ang7'!O25+'Ang8'!O25+'Ang9'!O25+'Ang10'!O25</f>
        <v>0</v>
      </c>
      <c r="P19" s="37">
        <f>'Ang1'!P25+'Ang2'!P25+'Ang3'!P25+'Ang4'!P25+'Ang5'!P25+'Ang6'!P25+'Ang7'!P25+'Ang8'!P25+'Ang9'!P25+'Ang10'!P25</f>
        <v>0</v>
      </c>
      <c r="Q19" s="36">
        <f>'Ang1'!Q25+'Ang2'!Q25+'Ang3'!Q25+'Ang4'!Q25+'Ang5'!Q25+'Ang6'!Q25+'Ang7'!Q25+'Ang8'!Q25+'Ang9'!Q25+'Ang10'!Q25</f>
        <v>0</v>
      </c>
    </row>
    <row r="20" spans="1:17" x14ac:dyDescent="0.25">
      <c r="A20" s="53">
        <v>38564</v>
      </c>
      <c r="B20" s="37">
        <f>'Ang1'!B26+'Ang2'!B26+'Ang3'!B26+'Ang4'!B26+'Ang5'!B26+'Ang6'!B26+'Ang7'!B26+'Ang8'!B26+'Ang9'!B26+'Ang10'!B26</f>
        <v>0</v>
      </c>
      <c r="C20" s="37">
        <f>'Ang1'!C26+'Ang2'!C26+'Ang3'!C26+'Ang4'!C26+'Ang5'!C26+'Ang6'!C26+'Ang7'!C26+'Ang8'!C26+'Ang9'!C26+'Ang10'!C26</f>
        <v>0</v>
      </c>
      <c r="D20" s="37">
        <f>'Ang1'!D26+'Ang2'!D26+'Ang3'!D26+'Ang4'!D26+'Ang5'!D26+'Ang6'!D26+'Ang7'!D26+'Ang8'!D26+'Ang9'!D26+'Ang10'!D26</f>
        <v>0</v>
      </c>
      <c r="E20" s="37">
        <f>'Ang1'!E26+'Ang2'!E26+'Ang3'!E26+'Ang4'!E26+'Ang5'!E26+'Ang6'!E26+'Ang7'!E26+'Ang8'!E26+'Ang9'!E26+'Ang10'!E26</f>
        <v>0</v>
      </c>
      <c r="F20" s="36">
        <f>'Ang1'!F26+'Ang2'!F26+'Ang3'!F26+'Ang4'!F26+'Ang5'!F26+'Ang6'!F26+'Ang7'!F26+'Ang8'!F26+'Ang9'!F26+'Ang10'!F26</f>
        <v>0</v>
      </c>
      <c r="G20" s="37">
        <f>'Ang1'!G26+'Ang2'!G26+'Ang3'!G26+'Ang4'!G26+'Ang5'!G26+'Ang6'!G26+'Ang7'!G26+'Ang8'!G26+'Ang9'!G26+'Ang10'!G26</f>
        <v>0</v>
      </c>
      <c r="H20" s="37">
        <f>'Ang1'!H26+'Ang2'!H26+'Ang3'!H26+'Ang4'!H26+'Ang5'!H26+'Ang6'!H26+'Ang7'!H26+'Ang8'!H26+'Ang9'!H26+'Ang10'!H26</f>
        <v>0</v>
      </c>
      <c r="I20" s="37">
        <f>'Ang1'!I26+'Ang2'!I26+'Ang3'!I26+'Ang4'!I26+'Ang5'!I26+'Ang6'!I26+'Ang7'!I26+'Ang8'!I26+'Ang9'!I26+'Ang10'!I26</f>
        <v>0</v>
      </c>
      <c r="J20" s="37">
        <f>'Ang1'!J26+'Ang2'!J26+'Ang3'!J26+'Ang4'!J26+'Ang5'!J26+'Ang6'!J26+'Ang7'!J26+'Ang8'!J26+'Ang9'!J26+'Ang10'!J26</f>
        <v>0</v>
      </c>
      <c r="K20" s="37">
        <f>'Ang1'!K26+'Ang2'!K26+'Ang3'!K26+'Ang4'!K26+'Ang5'!K26+'Ang6'!K26+'Ang7'!K26+'Ang8'!K26+'Ang9'!K26+'Ang10'!K26</f>
        <v>0</v>
      </c>
      <c r="L20" s="37">
        <f>'Ang1'!L26+'Ang2'!L26+'Ang3'!L26+'Ang4'!L26+'Ang5'!L26+'Ang6'!L26+'Ang7'!L26+'Ang8'!L26+'Ang9'!L26+'Ang10'!L26</f>
        <v>0</v>
      </c>
      <c r="M20" s="37">
        <f>'Ang1'!M26+'Ang2'!M26+'Ang3'!M26+'Ang4'!M26+'Ang5'!M26+'Ang6'!M26+'Ang7'!M26+'Ang8'!M26+'Ang9'!M26+'Ang10'!M26</f>
        <v>0</v>
      </c>
      <c r="N20" s="37">
        <f>'Ang1'!N26+'Ang2'!N26+'Ang3'!N26+'Ang4'!N26+'Ang5'!N26+'Ang6'!N26+'Ang7'!N26+'Ang8'!N26+'Ang9'!N26+'Ang10'!N26</f>
        <v>0</v>
      </c>
      <c r="O20" s="37">
        <f>'Ang1'!O26+'Ang2'!O26+'Ang3'!O26+'Ang4'!O26+'Ang5'!O26+'Ang6'!O26+'Ang7'!O26+'Ang8'!O26+'Ang9'!O26+'Ang10'!O26</f>
        <v>0</v>
      </c>
      <c r="P20" s="37">
        <f>'Ang1'!P26+'Ang2'!P26+'Ang3'!P26+'Ang4'!P26+'Ang5'!P26+'Ang6'!P26+'Ang7'!P26+'Ang8'!P26+'Ang9'!P26+'Ang10'!P26</f>
        <v>0</v>
      </c>
      <c r="Q20" s="36">
        <f>'Ang1'!Q26+'Ang2'!Q26+'Ang3'!Q26+'Ang4'!Q26+'Ang5'!Q26+'Ang6'!Q26+'Ang7'!Q26+'Ang8'!Q26+'Ang9'!Q26+'Ang10'!Q26</f>
        <v>0</v>
      </c>
    </row>
    <row r="21" spans="1:17" x14ac:dyDescent="0.25">
      <c r="A21" s="53">
        <v>38595</v>
      </c>
      <c r="B21" s="37">
        <f>'Ang1'!B27+'Ang2'!B27+'Ang3'!B27+'Ang4'!B27+'Ang5'!B27+'Ang6'!B27+'Ang7'!B27+'Ang8'!B27+'Ang9'!B27+'Ang10'!B27</f>
        <v>0</v>
      </c>
      <c r="C21" s="37">
        <f>'Ang1'!C27+'Ang2'!C27+'Ang3'!C27+'Ang4'!C27+'Ang5'!C27+'Ang6'!C27+'Ang7'!C27+'Ang8'!C27+'Ang9'!C27+'Ang10'!C27</f>
        <v>0</v>
      </c>
      <c r="D21" s="37">
        <f>'Ang1'!D27+'Ang2'!D27+'Ang3'!D27+'Ang4'!D27+'Ang5'!D27+'Ang6'!D27+'Ang7'!D27+'Ang8'!D27+'Ang9'!D27+'Ang10'!D27</f>
        <v>0</v>
      </c>
      <c r="E21" s="37">
        <f>'Ang1'!E27+'Ang2'!E27+'Ang3'!E27+'Ang4'!E27+'Ang5'!E27+'Ang6'!E27+'Ang7'!E27+'Ang8'!E27+'Ang9'!E27+'Ang10'!E27</f>
        <v>0</v>
      </c>
      <c r="F21" s="36">
        <f>'Ang1'!F27+'Ang2'!F27+'Ang3'!F27+'Ang4'!F27+'Ang5'!F27+'Ang6'!F27+'Ang7'!F27+'Ang8'!F27+'Ang9'!F27+'Ang10'!F27</f>
        <v>0</v>
      </c>
      <c r="G21" s="37">
        <f>'Ang1'!G27+'Ang2'!G27+'Ang3'!G27+'Ang4'!G27+'Ang5'!G27+'Ang6'!G27+'Ang7'!G27+'Ang8'!G27+'Ang9'!G27+'Ang10'!G27</f>
        <v>0</v>
      </c>
      <c r="H21" s="37">
        <f>'Ang1'!H27+'Ang2'!H27+'Ang3'!H27+'Ang4'!H27+'Ang5'!H27+'Ang6'!H27+'Ang7'!H27+'Ang8'!H27+'Ang9'!H27+'Ang10'!H27</f>
        <v>0</v>
      </c>
      <c r="I21" s="37">
        <f>'Ang1'!I27+'Ang2'!I27+'Ang3'!I27+'Ang4'!I27+'Ang5'!I27+'Ang6'!I27+'Ang7'!I27+'Ang8'!I27+'Ang9'!I27+'Ang10'!I27</f>
        <v>0</v>
      </c>
      <c r="J21" s="37">
        <f>'Ang1'!J27+'Ang2'!J27+'Ang3'!J27+'Ang4'!J27+'Ang5'!J27+'Ang6'!J27+'Ang7'!J27+'Ang8'!J27+'Ang9'!J27+'Ang10'!J27</f>
        <v>0</v>
      </c>
      <c r="K21" s="37">
        <f>'Ang1'!K27+'Ang2'!K27+'Ang3'!K27+'Ang4'!K27+'Ang5'!K27+'Ang6'!K27+'Ang7'!K27+'Ang8'!K27+'Ang9'!K27+'Ang10'!K27</f>
        <v>0</v>
      </c>
      <c r="L21" s="37">
        <f>'Ang1'!L27+'Ang2'!L27+'Ang3'!L27+'Ang4'!L27+'Ang5'!L27+'Ang6'!L27+'Ang7'!L27+'Ang8'!L27+'Ang9'!L27+'Ang10'!L27</f>
        <v>0</v>
      </c>
      <c r="M21" s="37">
        <f>'Ang1'!M27+'Ang2'!M27+'Ang3'!M27+'Ang4'!M27+'Ang5'!M27+'Ang6'!M27+'Ang7'!M27+'Ang8'!M27+'Ang9'!M27+'Ang10'!M27</f>
        <v>0</v>
      </c>
      <c r="N21" s="37">
        <f>'Ang1'!N27+'Ang2'!N27+'Ang3'!N27+'Ang4'!N27+'Ang5'!N27+'Ang6'!N27+'Ang7'!N27+'Ang8'!N27+'Ang9'!N27+'Ang10'!N27</f>
        <v>0</v>
      </c>
      <c r="O21" s="37">
        <f>'Ang1'!O27+'Ang2'!O27+'Ang3'!O27+'Ang4'!O27+'Ang5'!O27+'Ang6'!O27+'Ang7'!O27+'Ang8'!O27+'Ang9'!O27+'Ang10'!O27</f>
        <v>0</v>
      </c>
      <c r="P21" s="37">
        <f>'Ang1'!P27+'Ang2'!P27+'Ang3'!P27+'Ang4'!P27+'Ang5'!P27+'Ang6'!P27+'Ang7'!P27+'Ang8'!P27+'Ang9'!P27+'Ang10'!P27</f>
        <v>0</v>
      </c>
      <c r="Q21" s="36">
        <f>'Ang1'!Q27+'Ang2'!Q27+'Ang3'!Q27+'Ang4'!Q27+'Ang5'!Q27+'Ang6'!Q27+'Ang7'!Q27+'Ang8'!Q27+'Ang9'!Q27+'Ang10'!Q27</f>
        <v>0</v>
      </c>
    </row>
    <row r="22" spans="1:17" x14ac:dyDescent="0.25">
      <c r="A22" s="53">
        <v>38625</v>
      </c>
      <c r="B22" s="37">
        <f>'Ang1'!B28+'Ang2'!B28+'Ang3'!B28+'Ang4'!B28+'Ang5'!B28+'Ang6'!B28+'Ang7'!B28+'Ang8'!B28+'Ang9'!B28+'Ang10'!B28</f>
        <v>0</v>
      </c>
      <c r="C22" s="37">
        <f>'Ang1'!C28+'Ang2'!C28+'Ang3'!C28+'Ang4'!C28+'Ang5'!C28+'Ang6'!C28+'Ang7'!C28+'Ang8'!C28+'Ang9'!C28+'Ang10'!C28</f>
        <v>0</v>
      </c>
      <c r="D22" s="37">
        <f>'Ang1'!D28+'Ang2'!D28+'Ang3'!D28+'Ang4'!D28+'Ang5'!D28+'Ang6'!D28+'Ang7'!D28+'Ang8'!D28+'Ang9'!D28+'Ang10'!D28</f>
        <v>0</v>
      </c>
      <c r="E22" s="37">
        <f>'Ang1'!E28+'Ang2'!E28+'Ang3'!E28+'Ang4'!E28+'Ang5'!E28+'Ang6'!E28+'Ang7'!E28+'Ang8'!E28+'Ang9'!E28+'Ang10'!E28</f>
        <v>0</v>
      </c>
      <c r="F22" s="36">
        <f>'Ang1'!F28+'Ang2'!F28+'Ang3'!F28+'Ang4'!F28+'Ang5'!F28+'Ang6'!F28+'Ang7'!F28+'Ang8'!F28+'Ang9'!F28+'Ang10'!F28</f>
        <v>0</v>
      </c>
      <c r="G22" s="37">
        <f>'Ang1'!G28+'Ang2'!G28+'Ang3'!G28+'Ang4'!G28+'Ang5'!G28+'Ang6'!G28+'Ang7'!G28+'Ang8'!G28+'Ang9'!G28+'Ang10'!G28</f>
        <v>0</v>
      </c>
      <c r="H22" s="37">
        <f>'Ang1'!H28+'Ang2'!H28+'Ang3'!H28+'Ang4'!H28+'Ang5'!H28+'Ang6'!H28+'Ang7'!H28+'Ang8'!H28+'Ang9'!H28+'Ang10'!H28</f>
        <v>0</v>
      </c>
      <c r="I22" s="37">
        <f>'Ang1'!I28+'Ang2'!I28+'Ang3'!I28+'Ang4'!I28+'Ang5'!I28+'Ang6'!I28+'Ang7'!I28+'Ang8'!I28+'Ang9'!I28+'Ang10'!I28</f>
        <v>0</v>
      </c>
      <c r="J22" s="37">
        <f>'Ang1'!J28+'Ang2'!J28+'Ang3'!J28+'Ang4'!J28+'Ang5'!J28+'Ang6'!J28+'Ang7'!J28+'Ang8'!J28+'Ang9'!J28+'Ang10'!J28</f>
        <v>0</v>
      </c>
      <c r="K22" s="37">
        <f>'Ang1'!K28+'Ang2'!K28+'Ang3'!K28+'Ang4'!K28+'Ang5'!K28+'Ang6'!K28+'Ang7'!K28+'Ang8'!K28+'Ang9'!K28+'Ang10'!K28</f>
        <v>0</v>
      </c>
      <c r="L22" s="37">
        <f>'Ang1'!L28+'Ang2'!L28+'Ang3'!L28+'Ang4'!L28+'Ang5'!L28+'Ang6'!L28+'Ang7'!L28+'Ang8'!L28+'Ang9'!L28+'Ang10'!L28</f>
        <v>0</v>
      </c>
      <c r="M22" s="37">
        <f>'Ang1'!M28+'Ang2'!M28+'Ang3'!M28+'Ang4'!M28+'Ang5'!M28+'Ang6'!M28+'Ang7'!M28+'Ang8'!M28+'Ang9'!M28+'Ang10'!M28</f>
        <v>0</v>
      </c>
      <c r="N22" s="37">
        <f>'Ang1'!N28+'Ang2'!N28+'Ang3'!N28+'Ang4'!N28+'Ang5'!N28+'Ang6'!N28+'Ang7'!N28+'Ang8'!N28+'Ang9'!N28+'Ang10'!N28</f>
        <v>0</v>
      </c>
      <c r="O22" s="37">
        <f>'Ang1'!O28+'Ang2'!O28+'Ang3'!O28+'Ang4'!O28+'Ang5'!O28+'Ang6'!O28+'Ang7'!O28+'Ang8'!O28+'Ang9'!O28+'Ang10'!O28</f>
        <v>0</v>
      </c>
      <c r="P22" s="37">
        <f>'Ang1'!P28+'Ang2'!P28+'Ang3'!P28+'Ang4'!P28+'Ang5'!P28+'Ang6'!P28+'Ang7'!P28+'Ang8'!P28+'Ang9'!P28+'Ang10'!P28</f>
        <v>0</v>
      </c>
      <c r="Q22" s="36">
        <f>'Ang1'!Q28+'Ang2'!Q28+'Ang3'!Q28+'Ang4'!Q28+'Ang5'!Q28+'Ang6'!Q28+'Ang7'!Q28+'Ang8'!Q28+'Ang9'!Q28+'Ang10'!Q28</f>
        <v>0</v>
      </c>
    </row>
    <row r="23" spans="1:17" x14ac:dyDescent="0.25">
      <c r="A23" s="53">
        <v>38656</v>
      </c>
      <c r="B23" s="37">
        <f>'Ang1'!B29+'Ang2'!B29+'Ang3'!B29+'Ang4'!B29+'Ang5'!B29+'Ang6'!B29+'Ang7'!B29+'Ang8'!B29+'Ang9'!B29+'Ang10'!B29</f>
        <v>0</v>
      </c>
      <c r="C23" s="37">
        <f>'Ang1'!C29+'Ang2'!C29+'Ang3'!C29+'Ang4'!C29+'Ang5'!C29+'Ang6'!C29+'Ang7'!C29+'Ang8'!C29+'Ang9'!C29+'Ang10'!C29</f>
        <v>0</v>
      </c>
      <c r="D23" s="37">
        <f>'Ang1'!D29+'Ang2'!D29+'Ang3'!D29+'Ang4'!D29+'Ang5'!D29+'Ang6'!D29+'Ang7'!D29+'Ang8'!D29+'Ang9'!D29+'Ang10'!D29</f>
        <v>0</v>
      </c>
      <c r="E23" s="37">
        <f>'Ang1'!E29+'Ang2'!E29+'Ang3'!E29+'Ang4'!E29+'Ang5'!E29+'Ang6'!E29+'Ang7'!E29+'Ang8'!E29+'Ang9'!E29+'Ang10'!E29</f>
        <v>0</v>
      </c>
      <c r="F23" s="36">
        <f>'Ang1'!F29+'Ang2'!F29+'Ang3'!F29+'Ang4'!F29+'Ang5'!F29+'Ang6'!F29+'Ang7'!F29+'Ang8'!F29+'Ang9'!F29+'Ang10'!F29</f>
        <v>0</v>
      </c>
      <c r="G23" s="37">
        <f>'Ang1'!G29+'Ang2'!G29+'Ang3'!G29+'Ang4'!G29+'Ang5'!G29+'Ang6'!G29+'Ang7'!G29+'Ang8'!G29+'Ang9'!G29+'Ang10'!G29</f>
        <v>0</v>
      </c>
      <c r="H23" s="37">
        <f>'Ang1'!H29+'Ang2'!H29+'Ang3'!H29+'Ang4'!H29+'Ang5'!H29+'Ang6'!H29+'Ang7'!H29+'Ang8'!H29+'Ang9'!H29+'Ang10'!H29</f>
        <v>0</v>
      </c>
      <c r="I23" s="37">
        <f>'Ang1'!I29+'Ang2'!I29+'Ang3'!I29+'Ang4'!I29+'Ang5'!I29+'Ang6'!I29+'Ang7'!I29+'Ang8'!I29+'Ang9'!I29+'Ang10'!I29</f>
        <v>0</v>
      </c>
      <c r="J23" s="37">
        <f>'Ang1'!J29+'Ang2'!J29+'Ang3'!J29+'Ang4'!J29+'Ang5'!J29+'Ang6'!J29+'Ang7'!J29+'Ang8'!J29+'Ang9'!J29+'Ang10'!J29</f>
        <v>0</v>
      </c>
      <c r="K23" s="37">
        <f>'Ang1'!K29+'Ang2'!K29+'Ang3'!K29+'Ang4'!K29+'Ang5'!K29+'Ang6'!K29+'Ang7'!K29+'Ang8'!K29+'Ang9'!K29+'Ang10'!K29</f>
        <v>0</v>
      </c>
      <c r="L23" s="37">
        <f>'Ang1'!L29+'Ang2'!L29+'Ang3'!L29+'Ang4'!L29+'Ang5'!L29+'Ang6'!L29+'Ang7'!L29+'Ang8'!L29+'Ang9'!L29+'Ang10'!L29</f>
        <v>0</v>
      </c>
      <c r="M23" s="37">
        <f>'Ang1'!M29+'Ang2'!M29+'Ang3'!M29+'Ang4'!M29+'Ang5'!M29+'Ang6'!M29+'Ang7'!M29+'Ang8'!M29+'Ang9'!M29+'Ang10'!M29</f>
        <v>0</v>
      </c>
      <c r="N23" s="37">
        <f>'Ang1'!N29+'Ang2'!N29+'Ang3'!N29+'Ang4'!N29+'Ang5'!N29+'Ang6'!N29+'Ang7'!N29+'Ang8'!N29+'Ang9'!N29+'Ang10'!N29</f>
        <v>0</v>
      </c>
      <c r="O23" s="37">
        <f>'Ang1'!O29+'Ang2'!O29+'Ang3'!O29+'Ang4'!O29+'Ang5'!O29+'Ang6'!O29+'Ang7'!O29+'Ang8'!O29+'Ang9'!O29+'Ang10'!O29</f>
        <v>0</v>
      </c>
      <c r="P23" s="37">
        <f>'Ang1'!P29+'Ang2'!P29+'Ang3'!P29+'Ang4'!P29+'Ang5'!P29+'Ang6'!P29+'Ang7'!P29+'Ang8'!P29+'Ang9'!P29+'Ang10'!P29</f>
        <v>0</v>
      </c>
      <c r="Q23" s="36">
        <f>'Ang1'!Q29+'Ang2'!Q29+'Ang3'!Q29+'Ang4'!Q29+'Ang5'!Q29+'Ang6'!Q29+'Ang7'!Q29+'Ang8'!Q29+'Ang9'!Q29+'Ang10'!Q29</f>
        <v>0</v>
      </c>
    </row>
    <row r="24" spans="1:17" x14ac:dyDescent="0.25">
      <c r="A24" s="53">
        <v>38686</v>
      </c>
      <c r="B24" s="37">
        <f>'Ang1'!B30+'Ang2'!B30+'Ang3'!B30+'Ang4'!B30+'Ang5'!B30+'Ang6'!B30+'Ang7'!B30+'Ang8'!B30+'Ang9'!B30+'Ang10'!B30</f>
        <v>0</v>
      </c>
      <c r="C24" s="37">
        <f>'Ang1'!C30+'Ang2'!C30+'Ang3'!C30+'Ang4'!C30+'Ang5'!C30+'Ang6'!C30+'Ang7'!C30+'Ang8'!C30+'Ang9'!C30+'Ang10'!C30</f>
        <v>0</v>
      </c>
      <c r="D24" s="37">
        <f>'Ang1'!D30+'Ang2'!D30+'Ang3'!D30+'Ang4'!D30+'Ang5'!D30+'Ang6'!D30+'Ang7'!D30+'Ang8'!D30+'Ang9'!D30+'Ang10'!D30</f>
        <v>0</v>
      </c>
      <c r="E24" s="37">
        <f>'Ang1'!E30+'Ang2'!E30+'Ang3'!E30+'Ang4'!E30+'Ang5'!E30+'Ang6'!E30+'Ang7'!E30+'Ang8'!E30+'Ang9'!E30+'Ang10'!E30</f>
        <v>0</v>
      </c>
      <c r="F24" s="36">
        <f>'Ang1'!F30+'Ang2'!F30+'Ang3'!F30+'Ang4'!F30+'Ang5'!F30+'Ang6'!F30+'Ang7'!F30+'Ang8'!F30+'Ang9'!F30+'Ang10'!F30</f>
        <v>0</v>
      </c>
      <c r="G24" s="37">
        <f>'Ang1'!G30+'Ang2'!G30+'Ang3'!G30+'Ang4'!G30+'Ang5'!G30+'Ang6'!G30+'Ang7'!G30+'Ang8'!G30+'Ang9'!G30+'Ang10'!G30</f>
        <v>0</v>
      </c>
      <c r="H24" s="37">
        <f>'Ang1'!H30+'Ang2'!H30+'Ang3'!H30+'Ang4'!H30+'Ang5'!H30+'Ang6'!H30+'Ang7'!H30+'Ang8'!H30+'Ang9'!H30+'Ang10'!H30</f>
        <v>0</v>
      </c>
      <c r="I24" s="37">
        <f>'Ang1'!I30+'Ang2'!I30+'Ang3'!I30+'Ang4'!I30+'Ang5'!I30+'Ang6'!I30+'Ang7'!I30+'Ang8'!I30+'Ang9'!I30+'Ang10'!I30</f>
        <v>0</v>
      </c>
      <c r="J24" s="37">
        <f>'Ang1'!J30+'Ang2'!J30+'Ang3'!J30+'Ang4'!J30+'Ang5'!J30+'Ang6'!J30+'Ang7'!J30+'Ang8'!J30+'Ang9'!J30+'Ang10'!J30</f>
        <v>0</v>
      </c>
      <c r="K24" s="37">
        <f>'Ang1'!K30+'Ang2'!K30+'Ang3'!K30+'Ang4'!K30+'Ang5'!K30+'Ang6'!K30+'Ang7'!K30+'Ang8'!K30+'Ang9'!K30+'Ang10'!K30</f>
        <v>0</v>
      </c>
      <c r="L24" s="37">
        <f>'Ang1'!L30+'Ang2'!L30+'Ang3'!L30+'Ang4'!L30+'Ang5'!L30+'Ang6'!L30+'Ang7'!L30+'Ang8'!L30+'Ang9'!L30+'Ang10'!L30</f>
        <v>0</v>
      </c>
      <c r="M24" s="37">
        <f>'Ang1'!M30+'Ang2'!M30+'Ang3'!M30+'Ang4'!M30+'Ang5'!M30+'Ang6'!M30+'Ang7'!M30+'Ang8'!M30+'Ang9'!M30+'Ang10'!M30</f>
        <v>0</v>
      </c>
      <c r="N24" s="37">
        <f>'Ang1'!N30+'Ang2'!N30+'Ang3'!N30+'Ang4'!N30+'Ang5'!N30+'Ang6'!N30+'Ang7'!N30+'Ang8'!N30+'Ang9'!N30+'Ang10'!N30</f>
        <v>0</v>
      </c>
      <c r="O24" s="37">
        <f>'Ang1'!O30+'Ang2'!O30+'Ang3'!O30+'Ang4'!O30+'Ang5'!O30+'Ang6'!O30+'Ang7'!O30+'Ang8'!O30+'Ang9'!O30+'Ang10'!O30</f>
        <v>0</v>
      </c>
      <c r="P24" s="37">
        <f>'Ang1'!P30+'Ang2'!P30+'Ang3'!P30+'Ang4'!P30+'Ang5'!P30+'Ang6'!P30+'Ang7'!P30+'Ang8'!P30+'Ang9'!P30+'Ang10'!P30</f>
        <v>0</v>
      </c>
      <c r="Q24" s="36">
        <f>'Ang1'!Q30+'Ang2'!Q30+'Ang3'!Q30+'Ang4'!Q30+'Ang5'!Q30+'Ang6'!Q30+'Ang7'!Q30+'Ang8'!Q30+'Ang9'!Q30+'Ang10'!Q30</f>
        <v>0</v>
      </c>
    </row>
    <row r="25" spans="1:17" x14ac:dyDescent="0.25">
      <c r="A25" s="53">
        <v>38717</v>
      </c>
      <c r="B25" s="37">
        <f>'Ang1'!B31+'Ang2'!B31+'Ang3'!B31+'Ang4'!B31+'Ang5'!B31+'Ang6'!B31+'Ang7'!B31+'Ang8'!B31+'Ang9'!B31+'Ang10'!B31</f>
        <v>0</v>
      </c>
      <c r="C25" s="37">
        <f>'Ang1'!C31+'Ang2'!C31+'Ang3'!C31+'Ang4'!C31+'Ang5'!C31+'Ang6'!C31+'Ang7'!C31+'Ang8'!C31+'Ang9'!C31+'Ang10'!C31</f>
        <v>0</v>
      </c>
      <c r="D25" s="37">
        <f>'Ang1'!D31+'Ang2'!D31+'Ang3'!D31+'Ang4'!D31+'Ang5'!D31+'Ang6'!D31+'Ang7'!D31+'Ang8'!D31+'Ang9'!D31+'Ang10'!D31</f>
        <v>0</v>
      </c>
      <c r="E25" s="37">
        <f>'Ang1'!E31+'Ang2'!E31+'Ang3'!E31+'Ang4'!E31+'Ang5'!E31+'Ang6'!E31+'Ang7'!E31+'Ang8'!E31+'Ang9'!E31+'Ang10'!E31</f>
        <v>0</v>
      </c>
      <c r="F25" s="36">
        <f>'Ang1'!F31+'Ang2'!F31+'Ang3'!F31+'Ang4'!F31+'Ang5'!F31+'Ang6'!F31+'Ang7'!F31+'Ang8'!F31+'Ang9'!F31+'Ang10'!F31</f>
        <v>0</v>
      </c>
      <c r="G25" s="37">
        <f>'Ang1'!G31+'Ang2'!G31+'Ang3'!G31+'Ang4'!G31+'Ang5'!G31+'Ang6'!G31+'Ang7'!G31+'Ang8'!G31+'Ang9'!G31+'Ang10'!G31</f>
        <v>0</v>
      </c>
      <c r="H25" s="37">
        <f>'Ang1'!H31+'Ang2'!H31+'Ang3'!H31+'Ang4'!H31+'Ang5'!H31+'Ang6'!H31+'Ang7'!H31+'Ang8'!H31+'Ang9'!H31+'Ang10'!H31</f>
        <v>0</v>
      </c>
      <c r="I25" s="37">
        <f>'Ang1'!I31+'Ang2'!I31+'Ang3'!I31+'Ang4'!I31+'Ang5'!I31+'Ang6'!I31+'Ang7'!I31+'Ang8'!I31+'Ang9'!I31+'Ang10'!I31</f>
        <v>0</v>
      </c>
      <c r="J25" s="37">
        <f>'Ang1'!J31+'Ang2'!J31+'Ang3'!J31+'Ang4'!J31+'Ang5'!J31+'Ang6'!J31+'Ang7'!J31+'Ang8'!J31+'Ang9'!J31+'Ang10'!J31</f>
        <v>0</v>
      </c>
      <c r="K25" s="37">
        <f>'Ang1'!K31+'Ang2'!K31+'Ang3'!K31+'Ang4'!K31+'Ang5'!K31+'Ang6'!K31+'Ang7'!K31+'Ang8'!K31+'Ang9'!K31+'Ang10'!K31</f>
        <v>0</v>
      </c>
      <c r="L25" s="37">
        <f>'Ang1'!L31+'Ang2'!L31+'Ang3'!L31+'Ang4'!L31+'Ang5'!L31+'Ang6'!L31+'Ang7'!L31+'Ang8'!L31+'Ang9'!L31+'Ang10'!L31</f>
        <v>0</v>
      </c>
      <c r="M25" s="37">
        <f>'Ang1'!M31+'Ang2'!M31+'Ang3'!M31+'Ang4'!M31+'Ang5'!M31+'Ang6'!M31+'Ang7'!M31+'Ang8'!M31+'Ang9'!M31+'Ang10'!M31</f>
        <v>0</v>
      </c>
      <c r="N25" s="37">
        <f>'Ang1'!N31+'Ang2'!N31+'Ang3'!N31+'Ang4'!N31+'Ang5'!N31+'Ang6'!N31+'Ang7'!N31+'Ang8'!N31+'Ang9'!N31+'Ang10'!N31</f>
        <v>0</v>
      </c>
      <c r="O25" s="37">
        <f>'Ang1'!O31+'Ang2'!O31+'Ang3'!O31+'Ang4'!O31+'Ang5'!O31+'Ang6'!O31+'Ang7'!O31+'Ang8'!O31+'Ang9'!O31+'Ang10'!O31</f>
        <v>0</v>
      </c>
      <c r="P25" s="37">
        <f>'Ang1'!P31+'Ang2'!P31+'Ang3'!P31+'Ang4'!P31+'Ang5'!P31+'Ang6'!P31+'Ang7'!P31+'Ang8'!P31+'Ang9'!P31+'Ang10'!P31</f>
        <v>0</v>
      </c>
      <c r="Q25" s="36">
        <f>'Ang1'!Q31+'Ang2'!Q31+'Ang3'!Q31+'Ang4'!Q31+'Ang5'!Q31+'Ang6'!Q31+'Ang7'!Q31+'Ang8'!Q31+'Ang9'!Q31+'Ang10'!Q31</f>
        <v>0</v>
      </c>
    </row>
    <row r="26" spans="1:17" x14ac:dyDescent="0.25">
      <c r="A26" s="35" t="s">
        <v>20</v>
      </c>
      <c r="B26" s="37">
        <f>'Ang1'!B32+'Ang2'!B32+'Ang3'!B32+'Ang4'!B32+'Ang5'!B32+'Ang6'!B32+'Ang7'!B32+'Ang8'!B32+'Ang9'!B32+'Ang10'!B32</f>
        <v>0</v>
      </c>
      <c r="C26" s="37">
        <f>'Ang1'!C32+'Ang2'!C32+'Ang3'!C32+'Ang4'!C32+'Ang5'!C32+'Ang6'!C32+'Ang7'!C32+'Ang8'!C32+'Ang9'!C32+'Ang10'!C32</f>
        <v>0</v>
      </c>
      <c r="D26" s="37">
        <f>'Ang1'!D32+'Ang2'!D32+'Ang3'!D32+'Ang4'!D32+'Ang5'!D32+'Ang6'!D32+'Ang7'!D32+'Ang8'!D32+'Ang9'!D32+'Ang10'!D32</f>
        <v>0</v>
      </c>
      <c r="E26" s="37">
        <f>'Ang1'!E32+'Ang2'!E32+'Ang3'!E32+'Ang4'!E32+'Ang5'!E32+'Ang6'!E32+'Ang7'!E32+'Ang8'!E32+'Ang9'!E32+'Ang10'!E32</f>
        <v>0</v>
      </c>
      <c r="F26" s="36">
        <f>'Ang1'!F32+'Ang2'!F32+'Ang3'!F32+'Ang4'!F32+'Ang5'!F32+'Ang6'!F32+'Ang7'!F32+'Ang8'!F32+'Ang9'!F32+'Ang10'!F32</f>
        <v>0</v>
      </c>
      <c r="G26" s="37">
        <f>'Ang1'!G32+'Ang2'!G32+'Ang3'!G32+'Ang4'!G32+'Ang5'!G32+'Ang6'!G32+'Ang7'!G32+'Ang8'!G32+'Ang9'!G32+'Ang10'!G32</f>
        <v>0</v>
      </c>
      <c r="H26" s="37">
        <f>'Ang1'!H32+'Ang2'!H32+'Ang3'!H32+'Ang4'!H32+'Ang5'!H32+'Ang6'!H32+'Ang7'!H32+'Ang8'!H32+'Ang9'!H32+'Ang10'!H32</f>
        <v>0</v>
      </c>
      <c r="I26" s="37">
        <f>'Ang1'!I32+'Ang2'!I32+'Ang3'!I32+'Ang4'!I32+'Ang5'!I32+'Ang6'!I32+'Ang7'!I32+'Ang8'!I32+'Ang9'!I32+'Ang10'!I32</f>
        <v>0</v>
      </c>
      <c r="J26" s="37">
        <f>'Ang1'!J32+'Ang2'!J32+'Ang3'!J32+'Ang4'!J32+'Ang5'!J32+'Ang6'!J32+'Ang7'!J32+'Ang8'!J32+'Ang9'!J32+'Ang10'!J32</f>
        <v>0</v>
      </c>
      <c r="K26" s="37">
        <f>'Ang1'!K32+'Ang2'!K32+'Ang3'!K32+'Ang4'!K32+'Ang5'!K32+'Ang6'!K32+'Ang7'!K32+'Ang8'!K32+'Ang9'!K32+'Ang10'!K32</f>
        <v>0</v>
      </c>
      <c r="L26" s="37">
        <f>'Ang1'!L32+'Ang2'!L32+'Ang3'!L32+'Ang4'!L32+'Ang5'!L32+'Ang6'!L32+'Ang7'!L32+'Ang8'!L32+'Ang9'!L32+'Ang10'!L32</f>
        <v>0</v>
      </c>
      <c r="M26" s="37">
        <f>'Ang1'!M32+'Ang2'!M32+'Ang3'!M32+'Ang4'!M32+'Ang5'!M32+'Ang6'!M32+'Ang7'!M32+'Ang8'!M32+'Ang9'!M32+'Ang10'!M32</f>
        <v>0</v>
      </c>
      <c r="N26" s="37">
        <f>'Ang1'!N32+'Ang2'!N32+'Ang3'!N32+'Ang4'!N32+'Ang5'!N32+'Ang6'!N32+'Ang7'!N32+'Ang8'!N32+'Ang9'!N32+'Ang10'!N32</f>
        <v>0</v>
      </c>
      <c r="O26" s="37">
        <f>'Ang1'!O32+'Ang2'!O32+'Ang3'!O32+'Ang4'!O32+'Ang5'!O32+'Ang6'!O32+'Ang7'!O32+'Ang8'!O32+'Ang9'!O32+'Ang10'!O32</f>
        <v>0</v>
      </c>
      <c r="P26" s="37">
        <f>'Ang1'!P32+'Ang2'!P32+'Ang3'!P32+'Ang4'!P32+'Ang5'!P32+'Ang6'!P32+'Ang7'!P32+'Ang8'!P32+'Ang9'!P32+'Ang10'!P32</f>
        <v>0</v>
      </c>
      <c r="Q26" s="36">
        <f>'Ang1'!Q32+'Ang2'!Q32+'Ang3'!Q32+'Ang4'!Q32+'Ang5'!Q32+'Ang6'!Q32+'Ang7'!Q32+'Ang8'!Q32+'Ang9'!Q32+'Ang10'!Q32</f>
        <v>0</v>
      </c>
    </row>
    <row r="27" spans="1:17" x14ac:dyDescent="0.25">
      <c r="A27" s="23"/>
      <c r="B27" s="37">
        <f>'Ang1'!B33+'Ang2'!B33+'Ang3'!B33+'Ang4'!B33+'Ang5'!B33+'Ang6'!B33+'Ang7'!B33+'Ang8'!B33+'Ang9'!B33+'Ang10'!B33</f>
        <v>0</v>
      </c>
      <c r="C27" s="37">
        <f>'Ang1'!C33+'Ang2'!C33+'Ang3'!C33+'Ang4'!C33+'Ang5'!C33+'Ang6'!C33+'Ang7'!C33+'Ang8'!C33+'Ang9'!C33+'Ang10'!C33</f>
        <v>0</v>
      </c>
      <c r="D27" s="37">
        <f>'Ang1'!D33+'Ang2'!D33+'Ang3'!D33+'Ang4'!D33+'Ang5'!D33+'Ang6'!D33+'Ang7'!D33+'Ang8'!D33+'Ang9'!D33+'Ang10'!D33</f>
        <v>0</v>
      </c>
      <c r="E27" s="37">
        <f>'Ang1'!E33+'Ang2'!E33+'Ang3'!E33+'Ang4'!E33+'Ang5'!E33+'Ang6'!E33+'Ang7'!E33+'Ang8'!E33+'Ang9'!E33+'Ang10'!E33</f>
        <v>0</v>
      </c>
      <c r="F27" s="36">
        <f>'Ang1'!F33+'Ang2'!F33+'Ang3'!F33+'Ang4'!F33+'Ang5'!F33+'Ang6'!F33+'Ang7'!F33+'Ang8'!F33+'Ang9'!F33+'Ang10'!F33</f>
        <v>0</v>
      </c>
      <c r="G27" s="37">
        <f>'Ang1'!G33+'Ang2'!G33+'Ang3'!G33+'Ang4'!G33+'Ang5'!G33+'Ang6'!G33+'Ang7'!G33+'Ang8'!G33+'Ang9'!G33+'Ang10'!G33</f>
        <v>0</v>
      </c>
      <c r="H27" s="37">
        <f>'Ang1'!H33+'Ang2'!H33+'Ang3'!H33+'Ang4'!H33+'Ang5'!H33+'Ang6'!H33+'Ang7'!H33+'Ang8'!H33+'Ang9'!H33+'Ang10'!H33</f>
        <v>0</v>
      </c>
      <c r="I27" s="37">
        <f>'Ang1'!I33+'Ang2'!I33+'Ang3'!I33+'Ang4'!I33+'Ang5'!I33+'Ang6'!I33+'Ang7'!I33+'Ang8'!I33+'Ang9'!I33+'Ang10'!I33</f>
        <v>0</v>
      </c>
      <c r="J27" s="37">
        <f>'Ang1'!J33+'Ang2'!J33+'Ang3'!J33+'Ang4'!J33+'Ang5'!J33+'Ang6'!J33+'Ang7'!J33+'Ang8'!J33+'Ang9'!J33+'Ang10'!J33</f>
        <v>0</v>
      </c>
      <c r="K27" s="37">
        <f>'Ang1'!K33+'Ang2'!K33+'Ang3'!K33+'Ang4'!K33+'Ang5'!K33+'Ang6'!K33+'Ang7'!K33+'Ang8'!K33+'Ang9'!K33+'Ang10'!K33</f>
        <v>0</v>
      </c>
      <c r="L27" s="37">
        <f>'Ang1'!L33+'Ang2'!L33+'Ang3'!L33+'Ang4'!L33+'Ang5'!L33+'Ang6'!L33+'Ang7'!L33+'Ang8'!L33+'Ang9'!L33+'Ang10'!L33</f>
        <v>0</v>
      </c>
      <c r="M27" s="37">
        <f>'Ang1'!M33+'Ang2'!M33+'Ang3'!M33+'Ang4'!M33+'Ang5'!M33+'Ang6'!M33+'Ang7'!M33+'Ang8'!M33+'Ang9'!M33+'Ang10'!M33</f>
        <v>0</v>
      </c>
      <c r="N27" s="37">
        <f>'Ang1'!N33+'Ang2'!N33+'Ang3'!N33+'Ang4'!N33+'Ang5'!N33+'Ang6'!N33+'Ang7'!N33+'Ang8'!N33+'Ang9'!N33+'Ang10'!N33</f>
        <v>0</v>
      </c>
      <c r="O27" s="37">
        <f>'Ang1'!O33+'Ang2'!O33+'Ang3'!O33+'Ang4'!O33+'Ang5'!O33+'Ang6'!O33+'Ang7'!O33+'Ang8'!O33+'Ang9'!O33+'Ang10'!O33</f>
        <v>0</v>
      </c>
      <c r="P27" s="37">
        <f>'Ang1'!P33+'Ang2'!P33+'Ang3'!P33+'Ang4'!P33+'Ang5'!P33+'Ang6'!P33+'Ang7'!P33+'Ang8'!P33+'Ang9'!P33+'Ang10'!P33</f>
        <v>0</v>
      </c>
      <c r="Q27" s="36">
        <f>'Ang1'!Q33+'Ang2'!Q33+'Ang3'!Q33+'Ang4'!Q33+'Ang5'!Q33+'Ang6'!Q33+'Ang7'!Q33+'Ang8'!Q33+'Ang9'!Q33+'Ang10'!Q33</f>
        <v>0</v>
      </c>
    </row>
    <row r="28" spans="1:17" s="4" customFormat="1" ht="13.2" x14ac:dyDescent="0.2">
      <c r="A28" s="33"/>
      <c r="B28" s="33"/>
      <c r="C28" s="33"/>
      <c r="D28" s="33"/>
      <c r="E28" s="33"/>
      <c r="F28" s="33"/>
      <c r="G28" s="34"/>
      <c r="H28" s="34"/>
      <c r="I28" s="34"/>
      <c r="J28" s="33"/>
      <c r="K28" s="34"/>
      <c r="L28" s="34"/>
      <c r="M28" s="34"/>
      <c r="N28" s="34"/>
      <c r="O28" s="33"/>
      <c r="P28" s="33"/>
      <c r="Q28" s="33"/>
    </row>
    <row r="29" spans="1:17" s="21" customFormat="1" thickBot="1" x14ac:dyDescent="0.3">
      <c r="A29" s="38" t="s">
        <v>0</v>
      </c>
      <c r="B29" s="39">
        <f t="shared" ref="B29:Q29" si="0">SUM(B14:B27)</f>
        <v>0</v>
      </c>
      <c r="C29" s="39">
        <f t="shared" si="0"/>
        <v>0</v>
      </c>
      <c r="D29" s="39">
        <f t="shared" si="0"/>
        <v>0</v>
      </c>
      <c r="E29" s="39">
        <f t="shared" si="0"/>
        <v>0</v>
      </c>
      <c r="F29" s="39">
        <f t="shared" si="0"/>
        <v>0</v>
      </c>
      <c r="G29" s="39">
        <f t="shared" si="0"/>
        <v>0</v>
      </c>
      <c r="H29" s="39">
        <f t="shared" si="0"/>
        <v>0</v>
      </c>
      <c r="I29" s="39">
        <f>SUM(I14:I27)</f>
        <v>0</v>
      </c>
      <c r="J29" s="39">
        <f>SUM(J14:J27)</f>
        <v>0</v>
      </c>
      <c r="K29" s="39">
        <f t="shared" si="0"/>
        <v>0</v>
      </c>
      <c r="L29" s="39">
        <f t="shared" si="0"/>
        <v>0</v>
      </c>
      <c r="M29" s="39">
        <f t="shared" si="0"/>
        <v>0</v>
      </c>
      <c r="N29" s="39">
        <f t="shared" si="0"/>
        <v>0</v>
      </c>
      <c r="O29" s="39">
        <f t="shared" si="0"/>
        <v>0</v>
      </c>
      <c r="P29" s="39">
        <f t="shared" si="0"/>
        <v>0</v>
      </c>
      <c r="Q29" s="39">
        <f t="shared" si="0"/>
        <v>0</v>
      </c>
    </row>
    <row r="30" spans="1:17" ht="14.4" thickTop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x14ac:dyDescent="0.25">
      <c r="A32" s="21" t="s">
        <v>35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x14ac:dyDescent="0.25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5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5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5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5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5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</row>
    <row r="41" spans="1:17" x14ac:dyDescent="0.25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</row>
    <row r="44" spans="1:17" x14ac:dyDescent="0.25">
      <c r="A44" s="21" t="s">
        <v>67</v>
      </c>
      <c r="Q44" s="46" t="s">
        <v>55</v>
      </c>
    </row>
    <row r="45" spans="1:17" x14ac:dyDescent="0.25">
      <c r="A45" s="48"/>
      <c r="H45" s="46"/>
      <c r="I45" s="46"/>
      <c r="Q45" s="46"/>
    </row>
    <row r="46" spans="1:17" x14ac:dyDescent="0.25">
      <c r="A46" s="45"/>
      <c r="Q46" s="47">
        <f ca="1">TODAY()</f>
        <v>46027</v>
      </c>
    </row>
    <row r="48" spans="1:17" x14ac:dyDescent="0.25">
      <c r="A48" s="21" t="s">
        <v>36</v>
      </c>
      <c r="Q48" s="20"/>
    </row>
    <row r="49" spans="1:17" x14ac:dyDescent="0.25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7"/>
    </row>
    <row r="50" spans="1:17" s="3" customFormat="1" x14ac:dyDescent="0.25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7"/>
    </row>
    <row r="51" spans="1:17" s="3" customFormat="1" x14ac:dyDescent="0.25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7"/>
    </row>
    <row r="52" spans="1:17" x14ac:dyDescent="0.25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7"/>
    </row>
    <row r="53" spans="1:17" s="3" customFormat="1" x14ac:dyDescent="0.25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7"/>
    </row>
    <row r="54" spans="1:17" s="3" customFormat="1" x14ac:dyDescent="0.25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7"/>
    </row>
    <row r="55" spans="1:17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3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3" customFormat="1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3" customFormat="1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3" customForma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</sheetData>
  <sheetProtection algorithmName="SHA-512" hashValue="kPECQXmgFY701iAiFizgsM1ztUJbI0v2Td1Wo4I/GlxkEKFxJ/PjV3HiiVYxbH7HzmQTVUCd1niKKhbrsw6OrQ==" saltValue="b3HaxAK1MzH5JetakGK8zA==" spinCount="100000" sheet="1" objects="1" scenarios="1"/>
  <mergeCells count="36">
    <mergeCell ref="A59:Q59"/>
    <mergeCell ref="A60:Q60"/>
    <mergeCell ref="A55:Q55"/>
    <mergeCell ref="A56:Q56"/>
    <mergeCell ref="A57:Q57"/>
    <mergeCell ref="A58:Q58"/>
    <mergeCell ref="A51:Q51"/>
    <mergeCell ref="A52:Q52"/>
    <mergeCell ref="A53:Q53"/>
    <mergeCell ref="A54:Q54"/>
    <mergeCell ref="A38:Q38"/>
    <mergeCell ref="A39:Q39"/>
    <mergeCell ref="A49:Q49"/>
    <mergeCell ref="A50:Q50"/>
    <mergeCell ref="A34:Q34"/>
    <mergeCell ref="A35:Q35"/>
    <mergeCell ref="A36:Q36"/>
    <mergeCell ref="A37:Q37"/>
    <mergeCell ref="Q10:Q12"/>
    <mergeCell ref="A33:Q33"/>
    <mergeCell ref="M10:M11"/>
    <mergeCell ref="N10:N11"/>
    <mergeCell ref="O10:O12"/>
    <mergeCell ref="P10:P12"/>
    <mergeCell ref="A10:A12"/>
    <mergeCell ref="B10:B12"/>
    <mergeCell ref="C10:C12"/>
    <mergeCell ref="D10:D12"/>
    <mergeCell ref="E10:E12"/>
    <mergeCell ref="F10:F12"/>
    <mergeCell ref="L10:L12"/>
    <mergeCell ref="K10:K12"/>
    <mergeCell ref="H10:H12"/>
    <mergeCell ref="G10:G12"/>
    <mergeCell ref="I10:I12"/>
    <mergeCell ref="J10:J12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9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9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2026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46023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46387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11" t="s">
        <v>42</v>
      </c>
      <c r="E15" s="111"/>
      <c r="F15" s="111"/>
      <c r="G15" s="112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89" t="str">
        <f>Zusammenstellung!D22</f>
        <v>nicht AHV-pflichtig</v>
      </c>
      <c r="D16" s="89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06" t="str">
        <f>Zusammenstellung!H22</f>
        <v>AHV</v>
      </c>
      <c r="H16" s="106" t="str">
        <f>Zusammenstellung!I22</f>
        <v>ALV</v>
      </c>
      <c r="I16" s="106" t="str">
        <f>Zusammenstellung!J23</f>
        <v>ALV II</v>
      </c>
      <c r="J16" s="108" t="str">
        <f>Zusammenstellung!K22</f>
        <v>BVG</v>
      </c>
      <c r="K16" s="106" t="str">
        <f>Zusammenstellung!L22</f>
        <v>NBU</v>
      </c>
      <c r="L16" s="106" t="str">
        <f>Zusammenstellung!M22</f>
        <v>KTG</v>
      </c>
      <c r="M16" s="113"/>
      <c r="N16" s="113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0"/>
      <c r="D17" s="90"/>
      <c r="E17" s="109"/>
      <c r="F17" s="109"/>
      <c r="G17" s="107"/>
      <c r="H17" s="107"/>
      <c r="I17" s="107"/>
      <c r="J17" s="109"/>
      <c r="K17" s="107"/>
      <c r="L17" s="107"/>
      <c r="M17" s="114"/>
      <c r="N17" s="114"/>
      <c r="O17" s="109"/>
      <c r="P17" s="109"/>
      <c r="Q17" s="109"/>
      <c r="R17" s="120" t="s">
        <v>9</v>
      </c>
      <c r="S17" s="121"/>
      <c r="T17" s="121" t="s">
        <v>47</v>
      </c>
      <c r="U17" s="121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1"/>
      <c r="D18" s="91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46023</v>
      </c>
      <c r="S20" s="54">
        <f>R20+30</f>
        <v>46053</v>
      </c>
      <c r="T20" s="54">
        <f>IF($R$4&gt;S20,0,IF($R$4&gt;R20,$R$4,R20))</f>
        <v>46023</v>
      </c>
      <c r="U20" s="54">
        <f>IF(T20=0,0,IF($R$5&gt;S20,S20,IF(T20&gt;$R$5,(T20)-1,$R$5)))</f>
        <v>46053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46054</v>
      </c>
      <c r="S21" s="55">
        <v>46081</v>
      </c>
      <c r="T21" s="54">
        <f t="shared" ref="T21:T31" si="9">IF($R$4&gt;S21,0,IF($R$4&gt;R21,$R$4,R21))</f>
        <v>46054</v>
      </c>
      <c r="U21" s="54">
        <f t="shared" ref="U21:U31" si="10">IF(T21=0,0,IF($R$5&gt;S21,S21,IF(T21&gt;$R$5,(T21)-1,$R$5)))</f>
        <v>46081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46082</v>
      </c>
      <c r="S22" s="54">
        <f>R22+30</f>
        <v>46112</v>
      </c>
      <c r="T22" s="54">
        <f t="shared" si="9"/>
        <v>46082</v>
      </c>
      <c r="U22" s="54">
        <f t="shared" si="10"/>
        <v>46112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46113</v>
      </c>
      <c r="S23" s="54">
        <f>R23+29</f>
        <v>46142</v>
      </c>
      <c r="T23" s="54">
        <f t="shared" si="9"/>
        <v>46113</v>
      </c>
      <c r="U23" s="54">
        <f t="shared" si="10"/>
        <v>46142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>IF(AB23&lt;(AC23),0,IF(AB23&gt;(AC23+AD23),AD23-AA22,AB23-AA22-AC23))</f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46143</v>
      </c>
      <c r="S24" s="54">
        <f>R24+30</f>
        <v>46173</v>
      </c>
      <c r="T24" s="54">
        <f t="shared" si="9"/>
        <v>46143</v>
      </c>
      <c r="U24" s="54">
        <f t="shared" si="10"/>
        <v>46173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46174</v>
      </c>
      <c r="S25" s="54">
        <f>R25+29</f>
        <v>46203</v>
      </c>
      <c r="T25" s="54">
        <f t="shared" si="9"/>
        <v>46174</v>
      </c>
      <c r="U25" s="54">
        <f t="shared" si="10"/>
        <v>46203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46204</v>
      </c>
      <c r="S26" s="54">
        <f>R26+30</f>
        <v>46234</v>
      </c>
      <c r="T26" s="54">
        <f t="shared" si="9"/>
        <v>46204</v>
      </c>
      <c r="U26" s="54">
        <f t="shared" si="10"/>
        <v>46234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46235</v>
      </c>
      <c r="S27" s="54">
        <f>R27+30</f>
        <v>46265</v>
      </c>
      <c r="T27" s="54">
        <f t="shared" si="9"/>
        <v>46235</v>
      </c>
      <c r="U27" s="54">
        <f t="shared" si="10"/>
        <v>46265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46266</v>
      </c>
      <c r="S28" s="54">
        <f>R28+29</f>
        <v>46295</v>
      </c>
      <c r="T28" s="54">
        <f t="shared" si="9"/>
        <v>46266</v>
      </c>
      <c r="U28" s="54">
        <f t="shared" si="10"/>
        <v>46295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>IF(AB28&lt;(AC28),0,IF(AB28&gt;(AC28+AD28),AD28-AA27,AB28-AA27-AC28))</f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46296</v>
      </c>
      <c r="S29" s="54">
        <f>R29+30</f>
        <v>46326</v>
      </c>
      <c r="T29" s="54">
        <f t="shared" si="9"/>
        <v>46296</v>
      </c>
      <c r="U29" s="54">
        <f t="shared" si="10"/>
        <v>46326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46327</v>
      </c>
      <c r="S30" s="54">
        <f>R30+29</f>
        <v>46356</v>
      </c>
      <c r="T30" s="54">
        <f t="shared" si="9"/>
        <v>46327</v>
      </c>
      <c r="U30" s="54">
        <f t="shared" si="10"/>
        <v>46356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46357</v>
      </c>
      <c r="S31" s="54">
        <f>R31+30</f>
        <v>46387</v>
      </c>
      <c r="T31" s="54">
        <f t="shared" si="9"/>
        <v>46357</v>
      </c>
      <c r="U31" s="54">
        <f t="shared" si="10"/>
        <v>46387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100" t="str">
        <f>IF(H36="","","Total AHV+ALV:")</f>
        <v/>
      </c>
      <c r="G36" s="100"/>
      <c r="H36" s="70" t="str">
        <f>IF(G35=0,"",G35+H35+I35)</f>
        <v/>
      </c>
      <c r="I36" s="100" t="str">
        <f>IF(H36="","","Total AHV+ALV+NBU:")</f>
        <v/>
      </c>
      <c r="J36" s="100"/>
      <c r="K36" s="100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20"/>
      <c r="S39" s="54">
        <f>S31+1</f>
        <v>46388</v>
      </c>
    </row>
    <row r="40" spans="1:30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20"/>
    </row>
    <row r="41" spans="1:30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20"/>
    </row>
    <row r="42" spans="1:30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20"/>
    </row>
    <row r="43" spans="1:30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20"/>
    </row>
    <row r="44" spans="1:30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30" x14ac:dyDescent="0.2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25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46027</v>
      </c>
    </row>
    <row r="54" spans="1:17" x14ac:dyDescent="0.25">
      <c r="A54" s="21" t="s">
        <v>36</v>
      </c>
      <c r="Q54" s="20"/>
    </row>
    <row r="55" spans="1:17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3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3" customFormat="1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3" customFormat="1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3" customForma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3" customFormat="1" x14ac:dyDescent="0.2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3" customFormat="1" x14ac:dyDescent="0.25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25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3" customForma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3" customForma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3" customFormat="1" ht="13.2" x14ac:dyDescent="0.25"/>
    <row r="68" spans="1:17" s="3" customFormat="1" ht="13.2" x14ac:dyDescent="0.25"/>
  </sheetData>
  <sheetProtection algorithmName="SHA-512" hashValue="tBKGFxUsDGC0Lg2FeLfyrINbVT2cSsnWIR/AV7pdIOr+PZktfudSoOCQR8UaS0LbovDdgrjbMVIpFJkMwD2gsw==" saltValue="xYBOSG9ywY1791fQUooxzg==" spinCount="100000" sheet="1" objects="1" scenarios="1"/>
  <mergeCells count="50">
    <mergeCell ref="R17:S17"/>
    <mergeCell ref="T17:U17"/>
    <mergeCell ref="A64:Q64"/>
    <mergeCell ref="A45:Q45"/>
    <mergeCell ref="Q16:Q18"/>
    <mergeCell ref="A40:Q40"/>
    <mergeCell ref="N16:N17"/>
    <mergeCell ref="O16:O18"/>
    <mergeCell ref="P16:P18"/>
    <mergeCell ref="I36:K36"/>
    <mergeCell ref="F36:G36"/>
    <mergeCell ref="J16:J18"/>
    <mergeCell ref="I16:I17"/>
    <mergeCell ref="A41:Q41"/>
    <mergeCell ref="E16:E18"/>
    <mergeCell ref="A56:Q56"/>
    <mergeCell ref="A57:Q57"/>
    <mergeCell ref="A58:Q58"/>
    <mergeCell ref="A59:Q59"/>
    <mergeCell ref="C10:D10"/>
    <mergeCell ref="H4:I4"/>
    <mergeCell ref="H5:I5"/>
    <mergeCell ref="A55:Q55"/>
    <mergeCell ref="C9:D9"/>
    <mergeCell ref="C12:D12"/>
    <mergeCell ref="C4:E4"/>
    <mergeCell ref="C5:E5"/>
    <mergeCell ref="C6:E6"/>
    <mergeCell ref="C7:E7"/>
    <mergeCell ref="F16:F18"/>
    <mergeCell ref="D16:D18"/>
    <mergeCell ref="C16:C18"/>
    <mergeCell ref="A66:Q66"/>
    <mergeCell ref="A60:Q60"/>
    <mergeCell ref="A61:Q61"/>
    <mergeCell ref="A62:Q62"/>
    <mergeCell ref="A63:Q63"/>
    <mergeCell ref="A65:Q65"/>
    <mergeCell ref="G16:G17"/>
    <mergeCell ref="A16:A18"/>
    <mergeCell ref="D15:G15"/>
    <mergeCell ref="A43:Q43"/>
    <mergeCell ref="A44:Q44"/>
    <mergeCell ref="B16:B18"/>
    <mergeCell ref="A42:Q42"/>
    <mergeCell ref="M16:M17"/>
    <mergeCell ref="A39:Q39"/>
    <mergeCell ref="H16:H17"/>
    <mergeCell ref="K16:K17"/>
    <mergeCell ref="L16:L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1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2026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46023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46387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11" t="s">
        <v>42</v>
      </c>
      <c r="E15" s="111"/>
      <c r="F15" s="111"/>
      <c r="G15" s="112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89" t="str">
        <f>Zusammenstellung!D22</f>
        <v>nicht AHV-pflichtig</v>
      </c>
      <c r="D16" s="89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06" t="str">
        <f>Zusammenstellung!H22</f>
        <v>AHV</v>
      </c>
      <c r="H16" s="106" t="str">
        <f>Zusammenstellung!I22</f>
        <v>ALV</v>
      </c>
      <c r="I16" s="106" t="str">
        <f>Zusammenstellung!J23</f>
        <v>ALV II</v>
      </c>
      <c r="J16" s="108" t="str">
        <f>Zusammenstellung!K22</f>
        <v>BVG</v>
      </c>
      <c r="K16" s="106" t="str">
        <f>Zusammenstellung!L22</f>
        <v>NBU</v>
      </c>
      <c r="L16" s="106" t="str">
        <f>Zusammenstellung!M22</f>
        <v>KTG</v>
      </c>
      <c r="M16" s="113"/>
      <c r="N16" s="113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0"/>
      <c r="D17" s="90"/>
      <c r="E17" s="109"/>
      <c r="F17" s="109"/>
      <c r="G17" s="107"/>
      <c r="H17" s="107"/>
      <c r="I17" s="107"/>
      <c r="J17" s="109"/>
      <c r="K17" s="107"/>
      <c r="L17" s="107"/>
      <c r="M17" s="114"/>
      <c r="N17" s="114"/>
      <c r="O17" s="109"/>
      <c r="P17" s="109"/>
      <c r="Q17" s="109"/>
      <c r="R17" s="120" t="s">
        <v>9</v>
      </c>
      <c r="S17" s="121"/>
      <c r="T17" s="121" t="s">
        <v>47</v>
      </c>
      <c r="U17" s="121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1"/>
      <c r="D18" s="91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46023</v>
      </c>
      <c r="S20" s="54">
        <f>R20+30</f>
        <v>46053</v>
      </c>
      <c r="T20" s="54">
        <f>IF($R$4&gt;S20,0,IF($R$4&gt;R20,$R$4,R20))</f>
        <v>46023</v>
      </c>
      <c r="U20" s="54">
        <f>IF(T20=0,0,IF($R$5&gt;S20,S20,IF(T20&gt;$R$5,(T20)-1,$R$5)))</f>
        <v>46053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46054</v>
      </c>
      <c r="S21" s="55">
        <v>46081</v>
      </c>
      <c r="T21" s="54">
        <f t="shared" ref="T21:T31" si="9">IF($R$4&gt;S21,0,IF($R$4&gt;R21,$R$4,R21))</f>
        <v>46054</v>
      </c>
      <c r="U21" s="54">
        <f t="shared" ref="U21:U31" si="10">IF(T21=0,0,IF($R$5&gt;S21,S21,IF(T21&gt;$R$5,(T21)-1,$R$5)))</f>
        <v>46081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46082</v>
      </c>
      <c r="S22" s="54">
        <f>R22+30</f>
        <v>46112</v>
      </c>
      <c r="T22" s="54">
        <f t="shared" si="9"/>
        <v>46082</v>
      </c>
      <c r="U22" s="54">
        <f t="shared" si="10"/>
        <v>46112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46113</v>
      </c>
      <c r="S23" s="54">
        <f>R23+29</f>
        <v>46142</v>
      </c>
      <c r="T23" s="54">
        <f t="shared" si="9"/>
        <v>46113</v>
      </c>
      <c r="U23" s="54">
        <f t="shared" si="10"/>
        <v>46142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46143</v>
      </c>
      <c r="S24" s="54">
        <f>R24+30</f>
        <v>46173</v>
      </c>
      <c r="T24" s="54">
        <f t="shared" si="9"/>
        <v>46143</v>
      </c>
      <c r="U24" s="54">
        <f t="shared" si="10"/>
        <v>46173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46174</v>
      </c>
      <c r="S25" s="54">
        <f>R25+29</f>
        <v>46203</v>
      </c>
      <c r="T25" s="54">
        <f t="shared" si="9"/>
        <v>46174</v>
      </c>
      <c r="U25" s="54">
        <f t="shared" si="10"/>
        <v>46203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46204</v>
      </c>
      <c r="S26" s="54">
        <f>R26+30</f>
        <v>46234</v>
      </c>
      <c r="T26" s="54">
        <f t="shared" si="9"/>
        <v>46204</v>
      </c>
      <c r="U26" s="54">
        <f t="shared" si="10"/>
        <v>46234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46235</v>
      </c>
      <c r="S27" s="54">
        <f>R27+30</f>
        <v>46265</v>
      </c>
      <c r="T27" s="54">
        <f t="shared" si="9"/>
        <v>46235</v>
      </c>
      <c r="U27" s="54">
        <f t="shared" si="10"/>
        <v>46265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46266</v>
      </c>
      <c r="S28" s="54">
        <f>R28+29</f>
        <v>46295</v>
      </c>
      <c r="T28" s="54">
        <f t="shared" si="9"/>
        <v>46266</v>
      </c>
      <c r="U28" s="54">
        <f t="shared" si="10"/>
        <v>46295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46296</v>
      </c>
      <c r="S29" s="54">
        <f>R29+30</f>
        <v>46326</v>
      </c>
      <c r="T29" s="54">
        <f t="shared" si="9"/>
        <v>46296</v>
      </c>
      <c r="U29" s="54">
        <f t="shared" si="10"/>
        <v>46326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46327</v>
      </c>
      <c r="S30" s="54">
        <f>R30+29</f>
        <v>46356</v>
      </c>
      <c r="T30" s="54">
        <f t="shared" si="9"/>
        <v>46327</v>
      </c>
      <c r="U30" s="54">
        <f t="shared" si="10"/>
        <v>46356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46357</v>
      </c>
      <c r="S31" s="54">
        <f>R31+30</f>
        <v>46387</v>
      </c>
      <c r="T31" s="54">
        <f t="shared" si="9"/>
        <v>46357</v>
      </c>
      <c r="U31" s="54">
        <f t="shared" si="10"/>
        <v>46387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100" t="str">
        <f>IF(H36="","","Total AHV+ALV:")</f>
        <v/>
      </c>
      <c r="G36" s="100"/>
      <c r="H36" s="70" t="str">
        <f>IF(G35=0,"",G35+H35+I35)</f>
        <v/>
      </c>
      <c r="I36" s="100" t="str">
        <f>IF(H36="","","Total AHV+ALV+NBU:")</f>
        <v/>
      </c>
      <c r="J36" s="100"/>
      <c r="K36" s="100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20"/>
      <c r="S39" s="54">
        <f>S31+1</f>
        <v>46388</v>
      </c>
    </row>
    <row r="40" spans="1:30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20"/>
    </row>
    <row r="41" spans="1:30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20"/>
    </row>
    <row r="42" spans="1:30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20"/>
    </row>
    <row r="43" spans="1:30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20"/>
    </row>
    <row r="44" spans="1:30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30" x14ac:dyDescent="0.2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26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46027</v>
      </c>
    </row>
    <row r="54" spans="1:17" x14ac:dyDescent="0.25">
      <c r="A54" s="21" t="s">
        <v>36</v>
      </c>
      <c r="Q54" s="20"/>
    </row>
    <row r="55" spans="1:17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3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3" customFormat="1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3" customFormat="1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3" customForma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3" customFormat="1" x14ac:dyDescent="0.2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3" customFormat="1" x14ac:dyDescent="0.25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25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3" customForma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3" customForma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3" customFormat="1" ht="13.2" x14ac:dyDescent="0.25"/>
    <row r="68" spans="1:17" s="3" customFormat="1" ht="13.2" x14ac:dyDescent="0.25"/>
  </sheetData>
  <sheetProtection algorithmName="SHA-512" hashValue="AvIZoJCCsQFj4xaD+iHhA21GrCRikzlTVkHyk3an8fc0YLzNIhOVEMjaciYxCw3RsY+0nCgIMHYFgR/PB4+ayw==" saltValue="yBKEiorwR/QytMhD3gAHoA==" spinCount="100000" sheet="1" objects="1" scenarios="1"/>
  <mergeCells count="50"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H4:I4"/>
    <mergeCell ref="C5:E5"/>
    <mergeCell ref="H5:I5"/>
    <mergeCell ref="C6:E6"/>
    <mergeCell ref="C4:E4"/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2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2026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46023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46387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11" t="s">
        <v>42</v>
      </c>
      <c r="E15" s="111"/>
      <c r="F15" s="111"/>
      <c r="G15" s="112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89" t="str">
        <f>Zusammenstellung!D22</f>
        <v>nicht AHV-pflichtig</v>
      </c>
      <c r="D16" s="89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06" t="str">
        <f>Zusammenstellung!H22</f>
        <v>AHV</v>
      </c>
      <c r="H16" s="106" t="str">
        <f>Zusammenstellung!I22</f>
        <v>ALV</v>
      </c>
      <c r="I16" s="106" t="str">
        <f>Zusammenstellung!J23</f>
        <v>ALV II</v>
      </c>
      <c r="J16" s="108" t="str">
        <f>Zusammenstellung!K22</f>
        <v>BVG</v>
      </c>
      <c r="K16" s="106" t="str">
        <f>Zusammenstellung!L22</f>
        <v>NBU</v>
      </c>
      <c r="L16" s="106" t="str">
        <f>Zusammenstellung!M22</f>
        <v>KTG</v>
      </c>
      <c r="M16" s="113"/>
      <c r="N16" s="113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0"/>
      <c r="D17" s="90"/>
      <c r="E17" s="109"/>
      <c r="F17" s="109"/>
      <c r="G17" s="107"/>
      <c r="H17" s="107"/>
      <c r="I17" s="107"/>
      <c r="J17" s="109"/>
      <c r="K17" s="107"/>
      <c r="L17" s="107"/>
      <c r="M17" s="114"/>
      <c r="N17" s="114"/>
      <c r="O17" s="109"/>
      <c r="P17" s="109"/>
      <c r="Q17" s="109"/>
      <c r="R17" s="120" t="s">
        <v>9</v>
      </c>
      <c r="S17" s="121"/>
      <c r="T17" s="121" t="s">
        <v>47</v>
      </c>
      <c r="U17" s="121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1"/>
      <c r="D18" s="91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46023</v>
      </c>
      <c r="S20" s="54">
        <f>R20+30</f>
        <v>46053</v>
      </c>
      <c r="T20" s="54">
        <f>IF($R$4&gt;S20,0,IF($R$4&gt;R20,$R$4,R20))</f>
        <v>46023</v>
      </c>
      <c r="U20" s="54">
        <f>IF(T20=0,0,IF($R$5&gt;S20,S20,IF(T20&gt;$R$5,(T20)-1,$R$5)))</f>
        <v>46053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46054</v>
      </c>
      <c r="S21" s="55">
        <v>46081</v>
      </c>
      <c r="T21" s="54">
        <f t="shared" ref="T21:T31" si="9">IF($R$4&gt;S21,0,IF($R$4&gt;R21,$R$4,R21))</f>
        <v>46054</v>
      </c>
      <c r="U21" s="54">
        <f t="shared" ref="U21:U31" si="10">IF(T21=0,0,IF($R$5&gt;S21,S21,IF(T21&gt;$R$5,(T21)-1,$R$5)))</f>
        <v>46081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46082</v>
      </c>
      <c r="S22" s="54">
        <f>R22+30</f>
        <v>46112</v>
      </c>
      <c r="T22" s="54">
        <f t="shared" si="9"/>
        <v>46082</v>
      </c>
      <c r="U22" s="54">
        <f t="shared" si="10"/>
        <v>46112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46113</v>
      </c>
      <c r="S23" s="54">
        <f>R23+29</f>
        <v>46142</v>
      </c>
      <c r="T23" s="54">
        <f t="shared" si="9"/>
        <v>46113</v>
      </c>
      <c r="U23" s="54">
        <f t="shared" si="10"/>
        <v>46142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46143</v>
      </c>
      <c r="S24" s="54">
        <f>R24+30</f>
        <v>46173</v>
      </c>
      <c r="T24" s="54">
        <f t="shared" si="9"/>
        <v>46143</v>
      </c>
      <c r="U24" s="54">
        <f t="shared" si="10"/>
        <v>46173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46174</v>
      </c>
      <c r="S25" s="54">
        <f>R25+29</f>
        <v>46203</v>
      </c>
      <c r="T25" s="54">
        <f t="shared" si="9"/>
        <v>46174</v>
      </c>
      <c r="U25" s="54">
        <f t="shared" si="10"/>
        <v>46203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46204</v>
      </c>
      <c r="S26" s="54">
        <f>R26+30</f>
        <v>46234</v>
      </c>
      <c r="T26" s="54">
        <f t="shared" si="9"/>
        <v>46204</v>
      </c>
      <c r="U26" s="54">
        <f t="shared" si="10"/>
        <v>46234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46235</v>
      </c>
      <c r="S27" s="54">
        <f>R27+30</f>
        <v>46265</v>
      </c>
      <c r="T27" s="54">
        <f t="shared" si="9"/>
        <v>46235</v>
      </c>
      <c r="U27" s="54">
        <f t="shared" si="10"/>
        <v>46265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46266</v>
      </c>
      <c r="S28" s="54">
        <f>R28+29</f>
        <v>46295</v>
      </c>
      <c r="T28" s="54">
        <f t="shared" si="9"/>
        <v>46266</v>
      </c>
      <c r="U28" s="54">
        <f t="shared" si="10"/>
        <v>46295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46296</v>
      </c>
      <c r="S29" s="54">
        <f>R29+30</f>
        <v>46326</v>
      </c>
      <c r="T29" s="54">
        <f t="shared" si="9"/>
        <v>46296</v>
      </c>
      <c r="U29" s="54">
        <f t="shared" si="10"/>
        <v>46326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46327</v>
      </c>
      <c r="S30" s="54">
        <f>R30+29</f>
        <v>46356</v>
      </c>
      <c r="T30" s="54">
        <f t="shared" si="9"/>
        <v>46327</v>
      </c>
      <c r="U30" s="54">
        <f t="shared" si="10"/>
        <v>46356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46357</v>
      </c>
      <c r="S31" s="54">
        <f>R31+30</f>
        <v>46387</v>
      </c>
      <c r="T31" s="54">
        <f t="shared" si="9"/>
        <v>46357</v>
      </c>
      <c r="U31" s="54">
        <f t="shared" si="10"/>
        <v>46387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100" t="str">
        <f>IF(H36="","","Total AHV+ALV:")</f>
        <v/>
      </c>
      <c r="G36" s="100"/>
      <c r="H36" s="70" t="str">
        <f>IF(G35=0,"",G35+H35+I35)</f>
        <v/>
      </c>
      <c r="I36" s="100" t="str">
        <f>IF(H36="","","Total AHV+ALV+NBU:")</f>
        <v/>
      </c>
      <c r="J36" s="100"/>
      <c r="K36" s="100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20"/>
      <c r="S39" s="54">
        <f>S31+1</f>
        <v>46388</v>
      </c>
    </row>
    <row r="40" spans="1:30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20"/>
    </row>
    <row r="41" spans="1:30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20"/>
    </row>
    <row r="42" spans="1:30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20"/>
    </row>
    <row r="43" spans="1:30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20"/>
    </row>
    <row r="44" spans="1:30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30" x14ac:dyDescent="0.2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27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46027</v>
      </c>
    </row>
    <row r="54" spans="1:17" x14ac:dyDescent="0.25">
      <c r="A54" s="21" t="s">
        <v>36</v>
      </c>
      <c r="Q54" s="20"/>
    </row>
    <row r="55" spans="1:17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3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3" customFormat="1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3" customFormat="1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3" customForma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3" customFormat="1" x14ac:dyDescent="0.2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3" customFormat="1" x14ac:dyDescent="0.25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25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3" customForma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3" customForma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3" customFormat="1" ht="13.2" x14ac:dyDescent="0.25"/>
    <row r="68" spans="1:17" s="3" customFormat="1" ht="13.2" x14ac:dyDescent="0.25"/>
  </sheetData>
  <sheetProtection algorithmName="SHA-512" hashValue="rvTh1cpX1+1Y+BY/mCUo2C4aByQn3o0hliSwUPmcT+h5L7D86LZjI8AxRLCIILFrMuA7bU/+9E6CgqNVadt88Q==" saltValue="j4O93DjfpuFZQVDyziZvTw==" spinCount="100000" sheet="1" objects="1" scenarios="1"/>
  <mergeCells count="50"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H4:I4"/>
    <mergeCell ref="C5:E5"/>
    <mergeCell ref="H5:I5"/>
    <mergeCell ref="C6:E6"/>
    <mergeCell ref="C4:E4"/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3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2026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46023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46387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11" t="s">
        <v>42</v>
      </c>
      <c r="E15" s="111"/>
      <c r="F15" s="111"/>
      <c r="G15" s="112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89" t="str">
        <f>Zusammenstellung!D22</f>
        <v>nicht AHV-pflichtig</v>
      </c>
      <c r="D16" s="89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06" t="str">
        <f>Zusammenstellung!H22</f>
        <v>AHV</v>
      </c>
      <c r="H16" s="106" t="str">
        <f>Zusammenstellung!I22</f>
        <v>ALV</v>
      </c>
      <c r="I16" s="106" t="str">
        <f>Zusammenstellung!J23</f>
        <v>ALV II</v>
      </c>
      <c r="J16" s="108" t="str">
        <f>Zusammenstellung!K22</f>
        <v>BVG</v>
      </c>
      <c r="K16" s="106" t="str">
        <f>Zusammenstellung!L22</f>
        <v>NBU</v>
      </c>
      <c r="L16" s="106" t="str">
        <f>Zusammenstellung!M22</f>
        <v>KTG</v>
      </c>
      <c r="M16" s="113"/>
      <c r="N16" s="113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0"/>
      <c r="D17" s="90"/>
      <c r="E17" s="109"/>
      <c r="F17" s="109"/>
      <c r="G17" s="107"/>
      <c r="H17" s="107"/>
      <c r="I17" s="107"/>
      <c r="J17" s="109"/>
      <c r="K17" s="107"/>
      <c r="L17" s="107"/>
      <c r="M17" s="114"/>
      <c r="N17" s="114"/>
      <c r="O17" s="109"/>
      <c r="P17" s="109"/>
      <c r="Q17" s="109"/>
      <c r="R17" s="120" t="s">
        <v>9</v>
      </c>
      <c r="S17" s="121"/>
      <c r="T17" s="121" t="s">
        <v>47</v>
      </c>
      <c r="U17" s="121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1"/>
      <c r="D18" s="91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46023</v>
      </c>
      <c r="S20" s="54">
        <f>R20+30</f>
        <v>46053</v>
      </c>
      <c r="T20" s="54">
        <f t="shared" ref="T20:T31" si="5">IF($R$4&gt;S20,0,IF($R$4&gt;R20,$R$4,R20))</f>
        <v>46023</v>
      </c>
      <c r="U20" s="54">
        <f t="shared" ref="U20:U31" si="6">IF(T20=0,0,IF($R$5&gt;S20,S20,IF(T20&gt;$R$5,(T20)-1,$R$5)))</f>
        <v>46053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46054</v>
      </c>
      <c r="S21" s="55">
        <v>46081</v>
      </c>
      <c r="T21" s="54">
        <f t="shared" si="5"/>
        <v>46054</v>
      </c>
      <c r="U21" s="54">
        <f t="shared" si="6"/>
        <v>46081</v>
      </c>
      <c r="V21" s="58">
        <f>IF(T21=0,0,IF(S21=U21,DAYS360(T21,U21,1)+3,DAYS360(T21,U21,1)+1))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46082</v>
      </c>
      <c r="S22" s="54">
        <f>R22+30</f>
        <v>46112</v>
      </c>
      <c r="T22" s="54">
        <f t="shared" si="5"/>
        <v>46082</v>
      </c>
      <c r="U22" s="54">
        <f t="shared" si="6"/>
        <v>46112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46113</v>
      </c>
      <c r="S23" s="54">
        <f>R23+29</f>
        <v>46142</v>
      </c>
      <c r="T23" s="54">
        <f t="shared" si="5"/>
        <v>46113</v>
      </c>
      <c r="U23" s="54">
        <f t="shared" si="6"/>
        <v>46142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46143</v>
      </c>
      <c r="S24" s="54">
        <f>R24+30</f>
        <v>46173</v>
      </c>
      <c r="T24" s="54">
        <f t="shared" si="5"/>
        <v>46143</v>
      </c>
      <c r="U24" s="54">
        <f t="shared" si="6"/>
        <v>46173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46174</v>
      </c>
      <c r="S25" s="54">
        <f>R25+29</f>
        <v>46203</v>
      </c>
      <c r="T25" s="54">
        <f t="shared" si="5"/>
        <v>46174</v>
      </c>
      <c r="U25" s="54">
        <f t="shared" si="6"/>
        <v>46203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46204</v>
      </c>
      <c r="S26" s="54">
        <f>R26+30</f>
        <v>46234</v>
      </c>
      <c r="T26" s="54">
        <f t="shared" si="5"/>
        <v>46204</v>
      </c>
      <c r="U26" s="54">
        <f t="shared" si="6"/>
        <v>46234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46235</v>
      </c>
      <c r="S27" s="54">
        <f>R27+30</f>
        <v>46265</v>
      </c>
      <c r="T27" s="54">
        <f t="shared" si="5"/>
        <v>46235</v>
      </c>
      <c r="U27" s="54">
        <f t="shared" si="6"/>
        <v>46265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46266</v>
      </c>
      <c r="S28" s="54">
        <f>R28+29</f>
        <v>46295</v>
      </c>
      <c r="T28" s="54">
        <f t="shared" si="5"/>
        <v>46266</v>
      </c>
      <c r="U28" s="54">
        <f t="shared" si="6"/>
        <v>46295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46296</v>
      </c>
      <c r="S29" s="54">
        <f>R29+30</f>
        <v>46326</v>
      </c>
      <c r="T29" s="54">
        <f t="shared" si="5"/>
        <v>46296</v>
      </c>
      <c r="U29" s="54">
        <f t="shared" si="6"/>
        <v>46326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46327</v>
      </c>
      <c r="S30" s="54">
        <f>R30+29</f>
        <v>46356</v>
      </c>
      <c r="T30" s="54">
        <f t="shared" si="5"/>
        <v>46327</v>
      </c>
      <c r="U30" s="54">
        <f t="shared" si="6"/>
        <v>46356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46357</v>
      </c>
      <c r="S31" s="54">
        <f>R31+30</f>
        <v>46387</v>
      </c>
      <c r="T31" s="54">
        <f t="shared" si="5"/>
        <v>46357</v>
      </c>
      <c r="U31" s="54">
        <f t="shared" si="6"/>
        <v>46387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100" t="str">
        <f>IF(H36="","","Total AHV+ALV:")</f>
        <v/>
      </c>
      <c r="G36" s="100"/>
      <c r="H36" s="70" t="str">
        <f>IF(G35=0,"",G35+H35+I35)</f>
        <v/>
      </c>
      <c r="I36" s="100" t="str">
        <f>IF(H36="","","Total AHV+ALV+NBU:")</f>
        <v/>
      </c>
      <c r="J36" s="100"/>
      <c r="K36" s="100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20"/>
      <c r="S39" s="54">
        <f>S31+1</f>
        <v>46388</v>
      </c>
    </row>
    <row r="40" spans="1:30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20"/>
    </row>
    <row r="41" spans="1:30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20"/>
    </row>
    <row r="42" spans="1:30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20"/>
    </row>
    <row r="43" spans="1:30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20"/>
    </row>
    <row r="44" spans="1:30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30" x14ac:dyDescent="0.2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28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46027</v>
      </c>
    </row>
    <row r="54" spans="1:17" x14ac:dyDescent="0.25">
      <c r="A54" s="21" t="s">
        <v>36</v>
      </c>
      <c r="Q54" s="20"/>
    </row>
    <row r="55" spans="1:17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3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3" customFormat="1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3" customFormat="1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3" customForma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3" customFormat="1" x14ac:dyDescent="0.2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3" customFormat="1" x14ac:dyDescent="0.25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25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3" customForma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3" customForma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3" customFormat="1" ht="13.2" x14ac:dyDescent="0.25"/>
    <row r="68" spans="1:17" s="3" customFormat="1" ht="13.2" x14ac:dyDescent="0.25"/>
  </sheetData>
  <sheetProtection algorithmName="SHA-512" hashValue="Z0Z3cIQ0fYcmOwRvuuwXavqOm6k7jtt8m/vXLYiMMLn9+PsVA3VO0AMXsB8askJwnX35fopIdf4FEIrOTfSoNg==" saltValue="RdibsLWGlgQoIf40pJpOcQ==" spinCount="100000" sheet="1" objects="1" scenarios="1"/>
  <mergeCells count="50">
    <mergeCell ref="A58:Q58"/>
    <mergeCell ref="A59:Q59"/>
    <mergeCell ref="A65:Q65"/>
    <mergeCell ref="A61:Q61"/>
    <mergeCell ref="A62:Q62"/>
    <mergeCell ref="A63:Q63"/>
    <mergeCell ref="A64:Q64"/>
    <mergeCell ref="B16:B18"/>
    <mergeCell ref="O16:O18"/>
    <mergeCell ref="E16:E18"/>
    <mergeCell ref="F16:F18"/>
    <mergeCell ref="L16:L17"/>
    <mergeCell ref="C16:C18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H4:I4"/>
    <mergeCell ref="C5:E5"/>
    <mergeCell ref="H5:I5"/>
    <mergeCell ref="C6:E6"/>
    <mergeCell ref="C4:E4"/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4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AD68"/>
  <sheetViews>
    <sheetView showGridLines="0" zoomScale="90" zoomScaleNormal="90" workbookViewId="0">
      <selection activeCell="R1" sqref="R1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2026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46023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46387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11" t="s">
        <v>42</v>
      </c>
      <c r="E15" s="111"/>
      <c r="F15" s="111"/>
      <c r="G15" s="112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89" t="str">
        <f>Zusammenstellung!D22</f>
        <v>nicht AHV-pflichtig</v>
      </c>
      <c r="D16" s="89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06" t="str">
        <f>Zusammenstellung!H22</f>
        <v>AHV</v>
      </c>
      <c r="H16" s="106" t="str">
        <f>Zusammenstellung!I22</f>
        <v>ALV</v>
      </c>
      <c r="I16" s="106" t="str">
        <f>Zusammenstellung!J23</f>
        <v>ALV II</v>
      </c>
      <c r="J16" s="108" t="str">
        <f>Zusammenstellung!K22</f>
        <v>BVG</v>
      </c>
      <c r="K16" s="106" t="str">
        <f>Zusammenstellung!L22</f>
        <v>NBU</v>
      </c>
      <c r="L16" s="106" t="str">
        <f>Zusammenstellung!M22</f>
        <v>KTG</v>
      </c>
      <c r="M16" s="113"/>
      <c r="N16" s="113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0"/>
      <c r="D17" s="90"/>
      <c r="E17" s="109"/>
      <c r="F17" s="109"/>
      <c r="G17" s="107"/>
      <c r="H17" s="107"/>
      <c r="I17" s="107"/>
      <c r="J17" s="109"/>
      <c r="K17" s="107"/>
      <c r="L17" s="107"/>
      <c r="M17" s="114"/>
      <c r="N17" s="114"/>
      <c r="O17" s="109"/>
      <c r="P17" s="109"/>
      <c r="Q17" s="109"/>
      <c r="R17" s="120" t="s">
        <v>9</v>
      </c>
      <c r="S17" s="121"/>
      <c r="T17" s="121" t="s">
        <v>47</v>
      </c>
      <c r="U17" s="121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1"/>
      <c r="D18" s="91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46023</v>
      </c>
      <c r="S20" s="54">
        <f>R20+30</f>
        <v>46053</v>
      </c>
      <c r="T20" s="54">
        <f>IF($R$4&gt;S20,0,IF($R$4&gt;R20,$R$4,R20))</f>
        <v>46023</v>
      </c>
      <c r="U20" s="54">
        <f>IF(T20=0,0,IF($R$5&gt;S20,S20,IF(T20&gt;$R$5,(T20)-1,$R$5)))</f>
        <v>46053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46054</v>
      </c>
      <c r="S21" s="55">
        <v>46081</v>
      </c>
      <c r="T21" s="54">
        <f t="shared" ref="T21:T31" si="9">IF($R$4&gt;S21,0,IF($R$4&gt;R21,$R$4,R21))</f>
        <v>46054</v>
      </c>
      <c r="U21" s="54">
        <f t="shared" ref="U21:U31" si="10">IF(T21=0,0,IF($R$5&gt;S21,S21,IF(T21&gt;$R$5,(T21)-1,$R$5)))</f>
        <v>46081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46082</v>
      </c>
      <c r="S22" s="54">
        <f>R22+30</f>
        <v>46112</v>
      </c>
      <c r="T22" s="54">
        <f t="shared" si="9"/>
        <v>46082</v>
      </c>
      <c r="U22" s="54">
        <f t="shared" si="10"/>
        <v>46112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46113</v>
      </c>
      <c r="S23" s="54">
        <f>R23+29</f>
        <v>46142</v>
      </c>
      <c r="T23" s="54">
        <f t="shared" si="9"/>
        <v>46113</v>
      </c>
      <c r="U23" s="54">
        <f t="shared" si="10"/>
        <v>46142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46143</v>
      </c>
      <c r="S24" s="54">
        <f>R24+30</f>
        <v>46173</v>
      </c>
      <c r="T24" s="54">
        <f t="shared" si="9"/>
        <v>46143</v>
      </c>
      <c r="U24" s="54">
        <f t="shared" si="10"/>
        <v>46173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46174</v>
      </c>
      <c r="S25" s="54">
        <f>R25+29</f>
        <v>46203</v>
      </c>
      <c r="T25" s="54">
        <f t="shared" si="9"/>
        <v>46174</v>
      </c>
      <c r="U25" s="54">
        <f t="shared" si="10"/>
        <v>46203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46204</v>
      </c>
      <c r="S26" s="54">
        <f>R26+30</f>
        <v>46234</v>
      </c>
      <c r="T26" s="54">
        <f t="shared" si="9"/>
        <v>46204</v>
      </c>
      <c r="U26" s="54">
        <f t="shared" si="10"/>
        <v>46234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46235</v>
      </c>
      <c r="S27" s="54">
        <f>R27+30</f>
        <v>46265</v>
      </c>
      <c r="T27" s="54">
        <f t="shared" si="9"/>
        <v>46235</v>
      </c>
      <c r="U27" s="54">
        <f t="shared" si="10"/>
        <v>46265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46266</v>
      </c>
      <c r="S28" s="54">
        <f>R28+29</f>
        <v>46295</v>
      </c>
      <c r="T28" s="54">
        <f t="shared" si="9"/>
        <v>46266</v>
      </c>
      <c r="U28" s="54">
        <f t="shared" si="10"/>
        <v>46295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46296</v>
      </c>
      <c r="S29" s="54">
        <f>R29+30</f>
        <v>46326</v>
      </c>
      <c r="T29" s="54">
        <f t="shared" si="9"/>
        <v>46296</v>
      </c>
      <c r="U29" s="54">
        <f t="shared" si="10"/>
        <v>46326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46327</v>
      </c>
      <c r="S30" s="54">
        <f>R30+29</f>
        <v>46356</v>
      </c>
      <c r="T30" s="54">
        <f t="shared" si="9"/>
        <v>46327</v>
      </c>
      <c r="U30" s="54">
        <f t="shared" si="10"/>
        <v>46356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46357</v>
      </c>
      <c r="S31" s="54">
        <f>R31+30</f>
        <v>46387</v>
      </c>
      <c r="T31" s="54">
        <f t="shared" si="9"/>
        <v>46357</v>
      </c>
      <c r="U31" s="54">
        <f t="shared" si="10"/>
        <v>46387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100" t="str">
        <f>IF(H36="","","Total AHV+ALV:")</f>
        <v/>
      </c>
      <c r="G36" s="100"/>
      <c r="H36" s="70" t="str">
        <f>IF(G35=0,"",G35+H35+I35)</f>
        <v/>
      </c>
      <c r="I36" s="100" t="str">
        <f>IF(H36="","","Total AHV+ALV+NBU:")</f>
        <v/>
      </c>
      <c r="J36" s="100"/>
      <c r="K36" s="100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20"/>
      <c r="S39" s="54">
        <f>S31+1</f>
        <v>46388</v>
      </c>
    </row>
    <row r="40" spans="1:30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20"/>
    </row>
    <row r="41" spans="1:30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20"/>
    </row>
    <row r="42" spans="1:30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20"/>
    </row>
    <row r="43" spans="1:30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20"/>
    </row>
    <row r="44" spans="1:30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30" x14ac:dyDescent="0.2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29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46027</v>
      </c>
    </row>
    <row r="54" spans="1:17" x14ac:dyDescent="0.25">
      <c r="A54" s="21" t="s">
        <v>36</v>
      </c>
      <c r="Q54" s="20"/>
    </row>
    <row r="55" spans="1:17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3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3" customFormat="1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3" customFormat="1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3" customForma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3" customFormat="1" x14ac:dyDescent="0.2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3" customFormat="1" x14ac:dyDescent="0.25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25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3" customForma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3" customForma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3" customFormat="1" ht="13.2" x14ac:dyDescent="0.25"/>
    <row r="68" spans="1:17" s="3" customFormat="1" ht="13.2" x14ac:dyDescent="0.25"/>
  </sheetData>
  <sheetProtection algorithmName="SHA-512" hashValue="o2+z8i7CAMu8qvB68rh+iE1xkYrEP7sgMgM0VQTB61DZmdKMgLw1CcimvPglo1hB473nJOcOz3XwIvZAWhhPCQ==" saltValue="D/13nXDBWOg1mbh8cdJY1w==" spinCount="100000" sheet="1" objects="1" scenarios="1"/>
  <mergeCells count="50"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H4:I4"/>
    <mergeCell ref="C5:E5"/>
    <mergeCell ref="H5:I5"/>
    <mergeCell ref="C6:E6"/>
    <mergeCell ref="C4:E4"/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5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AD68"/>
  <sheetViews>
    <sheetView showGridLines="0" zoomScale="90" zoomScaleNormal="90" workbookViewId="0">
      <selection activeCell="AF9" sqref="AF9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2026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46023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46387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11" t="s">
        <v>42</v>
      </c>
      <c r="E15" s="111"/>
      <c r="F15" s="111"/>
      <c r="G15" s="112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89" t="str">
        <f>Zusammenstellung!D22</f>
        <v>nicht AHV-pflichtig</v>
      </c>
      <c r="D16" s="89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06" t="str">
        <f>Zusammenstellung!H22</f>
        <v>AHV</v>
      </c>
      <c r="H16" s="106" t="str">
        <f>Zusammenstellung!I22</f>
        <v>ALV</v>
      </c>
      <c r="I16" s="106" t="str">
        <f>Zusammenstellung!J23</f>
        <v>ALV II</v>
      </c>
      <c r="J16" s="108" t="str">
        <f>Zusammenstellung!K22</f>
        <v>BVG</v>
      </c>
      <c r="K16" s="106" t="str">
        <f>Zusammenstellung!L22</f>
        <v>NBU</v>
      </c>
      <c r="L16" s="106" t="str">
        <f>Zusammenstellung!M22</f>
        <v>KTG</v>
      </c>
      <c r="M16" s="113"/>
      <c r="N16" s="113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0"/>
      <c r="D17" s="90"/>
      <c r="E17" s="109"/>
      <c r="F17" s="109"/>
      <c r="G17" s="107"/>
      <c r="H17" s="107"/>
      <c r="I17" s="107"/>
      <c r="J17" s="109"/>
      <c r="K17" s="107"/>
      <c r="L17" s="107"/>
      <c r="M17" s="114"/>
      <c r="N17" s="114"/>
      <c r="O17" s="109"/>
      <c r="P17" s="109"/>
      <c r="Q17" s="109"/>
      <c r="R17" s="120" t="s">
        <v>9</v>
      </c>
      <c r="S17" s="121"/>
      <c r="T17" s="121" t="s">
        <v>47</v>
      </c>
      <c r="U17" s="121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1"/>
      <c r="D18" s="91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46023</v>
      </c>
      <c r="S20" s="54">
        <f>R20+30</f>
        <v>46053</v>
      </c>
      <c r="T20" s="54">
        <f>IF($R$4&gt;S20,0,IF($R$4&gt;R20,$R$4,R20))</f>
        <v>46023</v>
      </c>
      <c r="U20" s="54">
        <f>IF(T20=0,0,IF($R$5&gt;S20,S20,IF(T20&gt;$R$5,(T20)-1,$R$5)))</f>
        <v>46053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46054</v>
      </c>
      <c r="S21" s="55">
        <v>46081</v>
      </c>
      <c r="T21" s="54">
        <f t="shared" ref="T21:T31" si="9">IF($R$4&gt;S21,0,IF($R$4&gt;R21,$R$4,R21))</f>
        <v>46054</v>
      </c>
      <c r="U21" s="54">
        <f t="shared" ref="U21:U31" si="10">IF(T21=0,0,IF($R$5&gt;S21,S21,IF(T21&gt;$R$5,(T21)-1,$R$5)))</f>
        <v>46081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46082</v>
      </c>
      <c r="S22" s="54">
        <f>R22+30</f>
        <v>46112</v>
      </c>
      <c r="T22" s="54">
        <f t="shared" si="9"/>
        <v>46082</v>
      </c>
      <c r="U22" s="54">
        <f t="shared" si="10"/>
        <v>46112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46113</v>
      </c>
      <c r="S23" s="54">
        <f>R23+29</f>
        <v>46142</v>
      </c>
      <c r="T23" s="54">
        <f t="shared" si="9"/>
        <v>46113</v>
      </c>
      <c r="U23" s="54">
        <f t="shared" si="10"/>
        <v>46142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46143</v>
      </c>
      <c r="S24" s="54">
        <f>R24+30</f>
        <v>46173</v>
      </c>
      <c r="T24" s="54">
        <f t="shared" si="9"/>
        <v>46143</v>
      </c>
      <c r="U24" s="54">
        <f t="shared" si="10"/>
        <v>46173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46174</v>
      </c>
      <c r="S25" s="54">
        <f>R25+29</f>
        <v>46203</v>
      </c>
      <c r="T25" s="54">
        <f t="shared" si="9"/>
        <v>46174</v>
      </c>
      <c r="U25" s="54">
        <f t="shared" si="10"/>
        <v>46203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46204</v>
      </c>
      <c r="S26" s="54">
        <f>R26+30</f>
        <v>46234</v>
      </c>
      <c r="T26" s="54">
        <f t="shared" si="9"/>
        <v>46204</v>
      </c>
      <c r="U26" s="54">
        <f t="shared" si="10"/>
        <v>46234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46235</v>
      </c>
      <c r="S27" s="54">
        <f>R27+30</f>
        <v>46265</v>
      </c>
      <c r="T27" s="54">
        <f t="shared" si="9"/>
        <v>46235</v>
      </c>
      <c r="U27" s="54">
        <f t="shared" si="10"/>
        <v>46265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46266</v>
      </c>
      <c r="S28" s="54">
        <f>R28+29</f>
        <v>46295</v>
      </c>
      <c r="T28" s="54">
        <f t="shared" si="9"/>
        <v>46266</v>
      </c>
      <c r="U28" s="54">
        <f t="shared" si="10"/>
        <v>46295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46296</v>
      </c>
      <c r="S29" s="54">
        <f>R29+30</f>
        <v>46326</v>
      </c>
      <c r="T29" s="54">
        <f t="shared" si="9"/>
        <v>46296</v>
      </c>
      <c r="U29" s="54">
        <f t="shared" si="10"/>
        <v>46326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46327</v>
      </c>
      <c r="S30" s="54">
        <f>R30+29</f>
        <v>46356</v>
      </c>
      <c r="T30" s="54">
        <f t="shared" si="9"/>
        <v>46327</v>
      </c>
      <c r="U30" s="54">
        <f t="shared" si="10"/>
        <v>46356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46357</v>
      </c>
      <c r="S31" s="54">
        <f>R31+30</f>
        <v>46387</v>
      </c>
      <c r="T31" s="54">
        <f t="shared" si="9"/>
        <v>46357</v>
      </c>
      <c r="U31" s="54">
        <f t="shared" si="10"/>
        <v>46387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100" t="str">
        <f>IF(H36="","","Total AHV+ALV:")</f>
        <v/>
      </c>
      <c r="G36" s="100"/>
      <c r="H36" s="70" t="str">
        <f>IF(G35=0,"",G35+H35+I35)</f>
        <v/>
      </c>
      <c r="I36" s="100" t="str">
        <f>IF(H36="","","Total AHV+ALV+NBU:")</f>
        <v/>
      </c>
      <c r="J36" s="100"/>
      <c r="K36" s="100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20"/>
      <c r="S39" s="54">
        <f>S31+1</f>
        <v>46388</v>
      </c>
    </row>
    <row r="40" spans="1:30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20"/>
    </row>
    <row r="41" spans="1:30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20"/>
    </row>
    <row r="42" spans="1:30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20"/>
    </row>
    <row r="43" spans="1:30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20"/>
    </row>
    <row r="44" spans="1:30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30" x14ac:dyDescent="0.2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30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46027</v>
      </c>
    </row>
    <row r="54" spans="1:17" x14ac:dyDescent="0.25">
      <c r="A54" s="21" t="s">
        <v>36</v>
      </c>
      <c r="Q54" s="20"/>
    </row>
    <row r="55" spans="1:17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3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3" customFormat="1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3" customFormat="1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3" customForma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3" customFormat="1" x14ac:dyDescent="0.2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3" customFormat="1" x14ac:dyDescent="0.25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25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3" customForma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3" customForma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3" customFormat="1" ht="13.2" x14ac:dyDescent="0.25"/>
    <row r="68" spans="1:17" s="3" customFormat="1" ht="13.2" x14ac:dyDescent="0.25"/>
  </sheetData>
  <sheetProtection algorithmName="SHA-512" hashValue="qMktAeJT4s/Ru6QEw2/3b8xxH4AolvQGJ/FTkL8dGMxo4JndNXjUz5npnfUAXfB2dPx7aF9ouOg3Z5vryurCoQ==" saltValue="Zdgi3epyEbVUlrblQDPxmA==" spinCount="100000" sheet="1" objects="1" scenarios="1"/>
  <mergeCells count="50">
    <mergeCell ref="A58:Q58"/>
    <mergeCell ref="A59:Q59"/>
    <mergeCell ref="A61:Q61"/>
    <mergeCell ref="A62:Q62"/>
    <mergeCell ref="A63:Q63"/>
    <mergeCell ref="A16:A18"/>
    <mergeCell ref="B16:B18"/>
    <mergeCell ref="J16:J18"/>
    <mergeCell ref="A56:Q56"/>
    <mergeCell ref="A57:Q57"/>
    <mergeCell ref="A45:Q45"/>
    <mergeCell ref="A66:Q66"/>
    <mergeCell ref="R17:S17"/>
    <mergeCell ref="T17:U17"/>
    <mergeCell ref="F36:G36"/>
    <mergeCell ref="I36:K36"/>
    <mergeCell ref="N16:N17"/>
    <mergeCell ref="O16:O18"/>
    <mergeCell ref="C16:C18"/>
    <mergeCell ref="D16:D18"/>
    <mergeCell ref="E16:E18"/>
    <mergeCell ref="M16:M17"/>
    <mergeCell ref="F16:F18"/>
    <mergeCell ref="G16:G17"/>
    <mergeCell ref="H16:H17"/>
    <mergeCell ref="A64:Q64"/>
    <mergeCell ref="A65:Q65"/>
    <mergeCell ref="H4:I4"/>
    <mergeCell ref="C5:E5"/>
    <mergeCell ref="H5:I5"/>
    <mergeCell ref="C6:E6"/>
    <mergeCell ref="C9:D9"/>
    <mergeCell ref="C4:E4"/>
    <mergeCell ref="C7:E7"/>
    <mergeCell ref="C10:D10"/>
    <mergeCell ref="A55:Q55"/>
    <mergeCell ref="A43:Q43"/>
    <mergeCell ref="A44:Q44"/>
    <mergeCell ref="A60:Q60"/>
    <mergeCell ref="D15:G15"/>
    <mergeCell ref="A42:Q42"/>
    <mergeCell ref="A40:Q40"/>
    <mergeCell ref="A41:Q41"/>
    <mergeCell ref="A39:Q39"/>
    <mergeCell ref="L16:L17"/>
    <mergeCell ref="C12:D12"/>
    <mergeCell ref="P16:P18"/>
    <mergeCell ref="Q16:Q18"/>
    <mergeCell ref="K16:K17"/>
    <mergeCell ref="I16:I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6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2026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46023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46387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11" t="s">
        <v>42</v>
      </c>
      <c r="E15" s="111"/>
      <c r="F15" s="111"/>
      <c r="G15" s="112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89" t="str">
        <f>Zusammenstellung!D22</f>
        <v>nicht AHV-pflichtig</v>
      </c>
      <c r="D16" s="89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06" t="str">
        <f>Zusammenstellung!H22</f>
        <v>AHV</v>
      </c>
      <c r="H16" s="106" t="str">
        <f>Zusammenstellung!I22</f>
        <v>ALV</v>
      </c>
      <c r="I16" s="106" t="str">
        <f>Zusammenstellung!J23</f>
        <v>ALV II</v>
      </c>
      <c r="J16" s="108" t="str">
        <f>Zusammenstellung!K22</f>
        <v>BVG</v>
      </c>
      <c r="K16" s="106" t="str">
        <f>Zusammenstellung!L22</f>
        <v>NBU</v>
      </c>
      <c r="L16" s="106" t="str">
        <f>Zusammenstellung!M22</f>
        <v>KTG</v>
      </c>
      <c r="M16" s="113"/>
      <c r="N16" s="113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0"/>
      <c r="D17" s="90"/>
      <c r="E17" s="109"/>
      <c r="F17" s="109"/>
      <c r="G17" s="107"/>
      <c r="H17" s="107"/>
      <c r="I17" s="107"/>
      <c r="J17" s="109"/>
      <c r="K17" s="107"/>
      <c r="L17" s="107"/>
      <c r="M17" s="114"/>
      <c r="N17" s="114"/>
      <c r="O17" s="109"/>
      <c r="P17" s="109"/>
      <c r="Q17" s="109"/>
      <c r="R17" s="120" t="s">
        <v>9</v>
      </c>
      <c r="S17" s="121"/>
      <c r="T17" s="121" t="s">
        <v>47</v>
      </c>
      <c r="U17" s="121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1"/>
      <c r="D18" s="91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46023</v>
      </c>
      <c r="S20" s="54">
        <f>R20+30</f>
        <v>46053</v>
      </c>
      <c r="T20" s="54">
        <f>IF($R$4&gt;S20,0,IF($R$4&gt;R20,$R$4,R20))</f>
        <v>46023</v>
      </c>
      <c r="U20" s="54">
        <f>IF(T20=0,0,IF($R$5&gt;S20,S20,IF(T20&gt;$R$5,(T20)-1,$R$5)))</f>
        <v>46053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46054</v>
      </c>
      <c r="S21" s="55">
        <v>46081</v>
      </c>
      <c r="T21" s="54">
        <f t="shared" ref="T21:T31" si="9">IF($R$4&gt;S21,0,IF($R$4&gt;R21,$R$4,R21))</f>
        <v>46054</v>
      </c>
      <c r="U21" s="54">
        <f t="shared" ref="U21:U31" si="10">IF(T21=0,0,IF($R$5&gt;S21,S21,IF(T21&gt;$R$5,(T21)-1,$R$5)))</f>
        <v>46081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46082</v>
      </c>
      <c r="S22" s="54">
        <f>R22+30</f>
        <v>46112</v>
      </c>
      <c r="T22" s="54">
        <f t="shared" si="9"/>
        <v>46082</v>
      </c>
      <c r="U22" s="54">
        <f t="shared" si="10"/>
        <v>46112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46113</v>
      </c>
      <c r="S23" s="54">
        <f>R23+29</f>
        <v>46142</v>
      </c>
      <c r="T23" s="54">
        <f t="shared" si="9"/>
        <v>46113</v>
      </c>
      <c r="U23" s="54">
        <f t="shared" si="10"/>
        <v>46142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46143</v>
      </c>
      <c r="S24" s="54">
        <f>R24+30</f>
        <v>46173</v>
      </c>
      <c r="T24" s="54">
        <f t="shared" si="9"/>
        <v>46143</v>
      </c>
      <c r="U24" s="54">
        <f t="shared" si="10"/>
        <v>46173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46174</v>
      </c>
      <c r="S25" s="54">
        <f>R25+29</f>
        <v>46203</v>
      </c>
      <c r="T25" s="54">
        <f t="shared" si="9"/>
        <v>46174</v>
      </c>
      <c r="U25" s="54">
        <f t="shared" si="10"/>
        <v>46203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46204</v>
      </c>
      <c r="S26" s="54">
        <f>R26+30</f>
        <v>46234</v>
      </c>
      <c r="T26" s="54">
        <f t="shared" si="9"/>
        <v>46204</v>
      </c>
      <c r="U26" s="54">
        <f t="shared" si="10"/>
        <v>46234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46235</v>
      </c>
      <c r="S27" s="54">
        <f>R27+30</f>
        <v>46265</v>
      </c>
      <c r="T27" s="54">
        <f t="shared" si="9"/>
        <v>46235</v>
      </c>
      <c r="U27" s="54">
        <f t="shared" si="10"/>
        <v>46265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46266</v>
      </c>
      <c r="S28" s="54">
        <f>R28+29</f>
        <v>46295</v>
      </c>
      <c r="T28" s="54">
        <f t="shared" si="9"/>
        <v>46266</v>
      </c>
      <c r="U28" s="54">
        <f t="shared" si="10"/>
        <v>46295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46296</v>
      </c>
      <c r="S29" s="54">
        <f>R29+30</f>
        <v>46326</v>
      </c>
      <c r="T29" s="54">
        <f t="shared" si="9"/>
        <v>46296</v>
      </c>
      <c r="U29" s="54">
        <f t="shared" si="10"/>
        <v>46326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46327</v>
      </c>
      <c r="S30" s="54">
        <f>R30+29</f>
        <v>46356</v>
      </c>
      <c r="T30" s="54">
        <f t="shared" si="9"/>
        <v>46327</v>
      </c>
      <c r="U30" s="54">
        <f t="shared" si="10"/>
        <v>46356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46357</v>
      </c>
      <c r="S31" s="54">
        <f>R31+30</f>
        <v>46387</v>
      </c>
      <c r="T31" s="54">
        <f t="shared" si="9"/>
        <v>46357</v>
      </c>
      <c r="U31" s="54">
        <f t="shared" si="10"/>
        <v>46387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100" t="str">
        <f>IF(H36="","","Total AHV+ALV:")</f>
        <v/>
      </c>
      <c r="G36" s="100"/>
      <c r="H36" s="70" t="str">
        <f>IF(G35=0,"",G35+H35+I35)</f>
        <v/>
      </c>
      <c r="I36" s="100" t="str">
        <f>IF(H36="","","Total AHV+ALV+NBU:")</f>
        <v/>
      </c>
      <c r="J36" s="100"/>
      <c r="K36" s="100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20"/>
      <c r="S39" s="54">
        <f>S31+1</f>
        <v>46388</v>
      </c>
    </row>
    <row r="40" spans="1:30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20"/>
    </row>
    <row r="41" spans="1:30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20"/>
    </row>
    <row r="42" spans="1:30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20"/>
    </row>
    <row r="43" spans="1:30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20"/>
    </row>
    <row r="44" spans="1:30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30" x14ac:dyDescent="0.2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31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46027</v>
      </c>
    </row>
    <row r="54" spans="1:17" x14ac:dyDescent="0.25">
      <c r="A54" s="21" t="s">
        <v>36</v>
      </c>
      <c r="Q54" s="20"/>
    </row>
    <row r="55" spans="1:17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3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3" customFormat="1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3" customFormat="1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3" customForma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3" customFormat="1" x14ac:dyDescent="0.2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3" customFormat="1" x14ac:dyDescent="0.25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25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3" customForma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3" customForma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3" customFormat="1" ht="13.2" x14ac:dyDescent="0.25"/>
    <row r="68" spans="1:17" s="3" customFormat="1" ht="13.2" x14ac:dyDescent="0.25"/>
  </sheetData>
  <sheetProtection algorithmName="SHA-512" hashValue="YHqbSViegQgY1siR5KIVOv9yprTpHvEcYsd1cekSLpZBzo4dwatsKyfOEoENr766tE8dJsltLGG125z7C1bklw==" saltValue="P4OCEIUWScwJ2jBJTGz+FA==" spinCount="100000" sheet="1" objects="1" scenarios="1"/>
  <mergeCells count="50"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H4:I4"/>
    <mergeCell ref="C5:E5"/>
    <mergeCell ref="H5:I5"/>
    <mergeCell ref="C6:E6"/>
    <mergeCell ref="C4:E4"/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7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D68"/>
  <sheetViews>
    <sheetView showGridLines="0" zoomScale="90" zoomScaleNormal="90" workbookViewId="0">
      <selection activeCell="D29" sqref="D29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2026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46023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46387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11" t="s">
        <v>42</v>
      </c>
      <c r="E15" s="111"/>
      <c r="F15" s="111"/>
      <c r="G15" s="112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89" t="str">
        <f>Zusammenstellung!D22</f>
        <v>nicht AHV-pflichtig</v>
      </c>
      <c r="D16" s="89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06" t="str">
        <f>Zusammenstellung!H22</f>
        <v>AHV</v>
      </c>
      <c r="H16" s="106" t="str">
        <f>Zusammenstellung!I22</f>
        <v>ALV</v>
      </c>
      <c r="I16" s="106" t="str">
        <f>Zusammenstellung!J23</f>
        <v>ALV II</v>
      </c>
      <c r="J16" s="108" t="str">
        <f>Zusammenstellung!K22</f>
        <v>BVG</v>
      </c>
      <c r="K16" s="106" t="str">
        <f>Zusammenstellung!L22</f>
        <v>NBU</v>
      </c>
      <c r="L16" s="106" t="str">
        <f>Zusammenstellung!M22</f>
        <v>KTG</v>
      </c>
      <c r="M16" s="113"/>
      <c r="N16" s="113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0"/>
      <c r="D17" s="90"/>
      <c r="E17" s="109"/>
      <c r="F17" s="109"/>
      <c r="G17" s="107"/>
      <c r="H17" s="107"/>
      <c r="I17" s="107"/>
      <c r="J17" s="109"/>
      <c r="K17" s="107"/>
      <c r="L17" s="107"/>
      <c r="M17" s="114"/>
      <c r="N17" s="114"/>
      <c r="O17" s="109"/>
      <c r="P17" s="109"/>
      <c r="Q17" s="109"/>
      <c r="R17" s="120" t="s">
        <v>9</v>
      </c>
      <c r="S17" s="121"/>
      <c r="T17" s="121" t="s">
        <v>47</v>
      </c>
      <c r="U17" s="121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1"/>
      <c r="D18" s="91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46023</v>
      </c>
      <c r="S20" s="54">
        <f>R20+30</f>
        <v>46053</v>
      </c>
      <c r="T20" s="54">
        <f t="shared" ref="T20:T31" si="5">IF($R$4&gt;S20,0,IF($R$4&gt;R20,$R$4,R20))</f>
        <v>46023</v>
      </c>
      <c r="U20" s="54">
        <f t="shared" ref="U20:U31" si="6">IF(T20=0,0,IF($R$5&gt;S20,S20,IF(T20&gt;$R$5,(T20)-1,$R$5)))</f>
        <v>46053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>S20+1</f>
        <v>46054</v>
      </c>
      <c r="S21" s="55">
        <v>46081</v>
      </c>
      <c r="T21" s="54">
        <f t="shared" si="5"/>
        <v>46054</v>
      </c>
      <c r="U21" s="54">
        <f t="shared" si="6"/>
        <v>46081</v>
      </c>
      <c r="V21" s="58">
        <f>IF(T21=0,0,IF(S21=U21,DAYS360(T21,U21,1)+3,DAYS360(T21,U21,1)+1))</f>
        <v>30</v>
      </c>
      <c r="W21" s="58">
        <f t="shared" ref="W21:W33" si="12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3">Z20+X21</f>
        <v>0</v>
      </c>
      <c r="AA21" s="57">
        <f>Y21+AA20</f>
        <v>0</v>
      </c>
      <c r="AB21" s="57">
        <f t="shared" ref="AB21:AB33" si="14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46082</v>
      </c>
      <c r="S22" s="54">
        <f>R22+30</f>
        <v>46112</v>
      </c>
      <c r="T22" s="54">
        <f t="shared" si="5"/>
        <v>46082</v>
      </c>
      <c r="U22" s="54">
        <f t="shared" si="6"/>
        <v>46112</v>
      </c>
      <c r="V22" s="58">
        <f>IF(T22=0,0,IF(U22=S21,DAYS360(T22,U22,1)+3,DAYS360(T22,U22,1)+1))</f>
        <v>30</v>
      </c>
      <c r="W22" s="58">
        <f t="shared" si="12"/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3"/>
        <v>0</v>
      </c>
      <c r="AA22" s="57">
        <f t="shared" ref="AA22:AA33" si="16">Y22+AA21</f>
        <v>0</v>
      </c>
      <c r="AB22" s="57">
        <f t="shared" si="14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ref="R23:R31" si="17">S22+1</f>
        <v>46113</v>
      </c>
      <c r="S23" s="54">
        <f>R23+29</f>
        <v>46142</v>
      </c>
      <c r="T23" s="54">
        <f t="shared" si="5"/>
        <v>46113</v>
      </c>
      <c r="U23" s="54">
        <f t="shared" si="6"/>
        <v>46142</v>
      </c>
      <c r="V23" s="58">
        <f t="shared" ref="V23:V31" si="18">IF(T23=0,0,DAYS360(T23,U23,1)+1)</f>
        <v>30</v>
      </c>
      <c r="W23" s="58">
        <f t="shared" si="12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3"/>
        <v>0</v>
      </c>
      <c r="AA23" s="57">
        <f t="shared" si="16"/>
        <v>0</v>
      </c>
      <c r="AB23" s="57">
        <f t="shared" si="14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7"/>
        <v>46143</v>
      </c>
      <c r="S24" s="54">
        <f>R24+30</f>
        <v>46173</v>
      </c>
      <c r="T24" s="54">
        <f t="shared" si="5"/>
        <v>46143</v>
      </c>
      <c r="U24" s="54">
        <f t="shared" si="6"/>
        <v>46173</v>
      </c>
      <c r="V24" s="58">
        <f t="shared" si="18"/>
        <v>30</v>
      </c>
      <c r="W24" s="58">
        <f t="shared" si="12"/>
        <v>150</v>
      </c>
      <c r="X24" s="57">
        <f t="shared" si="19"/>
        <v>0</v>
      </c>
      <c r="Y24" s="57">
        <f t="shared" si="15"/>
        <v>0</v>
      </c>
      <c r="Z24" s="57">
        <f t="shared" si="13"/>
        <v>0</v>
      </c>
      <c r="AA24" s="57">
        <f t="shared" si="16"/>
        <v>0</v>
      </c>
      <c r="AB24" s="57">
        <f t="shared" si="14"/>
        <v>0</v>
      </c>
      <c r="AC24" s="57">
        <f t="shared" si="7"/>
        <v>61750</v>
      </c>
      <c r="AD24" s="57">
        <f t="shared" si="8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7"/>
        <v>46174</v>
      </c>
      <c r="S25" s="54">
        <f>R25+29</f>
        <v>46203</v>
      </c>
      <c r="T25" s="54">
        <f t="shared" si="5"/>
        <v>46174</v>
      </c>
      <c r="U25" s="54">
        <f t="shared" si="6"/>
        <v>46203</v>
      </c>
      <c r="V25" s="58">
        <f t="shared" si="18"/>
        <v>30</v>
      </c>
      <c r="W25" s="58">
        <f t="shared" si="12"/>
        <v>180</v>
      </c>
      <c r="X25" s="57">
        <f t="shared" si="19"/>
        <v>0</v>
      </c>
      <c r="Y25" s="57">
        <f t="shared" si="15"/>
        <v>0</v>
      </c>
      <c r="Z25" s="57">
        <f t="shared" si="13"/>
        <v>0</v>
      </c>
      <c r="AA25" s="57">
        <f t="shared" si="16"/>
        <v>0</v>
      </c>
      <c r="AB25" s="57">
        <f t="shared" si="14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7"/>
        <v>46204</v>
      </c>
      <c r="S26" s="54">
        <f>R26+30</f>
        <v>46234</v>
      </c>
      <c r="T26" s="54">
        <f t="shared" si="5"/>
        <v>46204</v>
      </c>
      <c r="U26" s="54">
        <f t="shared" si="6"/>
        <v>46234</v>
      </c>
      <c r="V26" s="58">
        <f t="shared" si="18"/>
        <v>30</v>
      </c>
      <c r="W26" s="58">
        <f t="shared" si="12"/>
        <v>210</v>
      </c>
      <c r="X26" s="57">
        <f t="shared" si="19"/>
        <v>0</v>
      </c>
      <c r="Y26" s="57">
        <f t="shared" si="15"/>
        <v>0</v>
      </c>
      <c r="Z26" s="57">
        <f t="shared" si="13"/>
        <v>0</v>
      </c>
      <c r="AA26" s="57">
        <f t="shared" si="16"/>
        <v>0</v>
      </c>
      <c r="AB26" s="57">
        <f t="shared" si="14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7"/>
        <v>46235</v>
      </c>
      <c r="S27" s="54">
        <f>R27+30</f>
        <v>46265</v>
      </c>
      <c r="T27" s="54">
        <f t="shared" si="5"/>
        <v>46235</v>
      </c>
      <c r="U27" s="54">
        <f t="shared" si="6"/>
        <v>46265</v>
      </c>
      <c r="V27" s="58">
        <f t="shared" si="18"/>
        <v>30</v>
      </c>
      <c r="W27" s="58">
        <f t="shared" si="12"/>
        <v>240</v>
      </c>
      <c r="X27" s="57">
        <f t="shared" si="19"/>
        <v>0</v>
      </c>
      <c r="Y27" s="57">
        <f t="shared" si="15"/>
        <v>0</v>
      </c>
      <c r="Z27" s="57">
        <f t="shared" si="13"/>
        <v>0</v>
      </c>
      <c r="AA27" s="57">
        <f t="shared" si="16"/>
        <v>0</v>
      </c>
      <c r="AB27" s="57">
        <f t="shared" si="14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7"/>
        <v>46266</v>
      </c>
      <c r="S28" s="54">
        <f>R28+29</f>
        <v>46295</v>
      </c>
      <c r="T28" s="54">
        <f t="shared" si="5"/>
        <v>46266</v>
      </c>
      <c r="U28" s="54">
        <f t="shared" si="6"/>
        <v>46295</v>
      </c>
      <c r="V28" s="58">
        <f t="shared" si="18"/>
        <v>30</v>
      </c>
      <c r="W28" s="58">
        <f t="shared" si="12"/>
        <v>270</v>
      </c>
      <c r="X28" s="57">
        <f t="shared" si="19"/>
        <v>0</v>
      </c>
      <c r="Y28" s="57">
        <f t="shared" si="15"/>
        <v>0</v>
      </c>
      <c r="Z28" s="57">
        <f t="shared" si="13"/>
        <v>0</v>
      </c>
      <c r="AA28" s="57">
        <f t="shared" si="16"/>
        <v>0</v>
      </c>
      <c r="AB28" s="57">
        <f t="shared" si="14"/>
        <v>0</v>
      </c>
      <c r="AC28" s="57">
        <f t="shared" si="7"/>
        <v>111150</v>
      </c>
      <c r="AD28" s="57">
        <f t="shared" si="8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7"/>
        <v>46296</v>
      </c>
      <c r="S29" s="54">
        <f>R29+30</f>
        <v>46326</v>
      </c>
      <c r="T29" s="54">
        <f t="shared" si="5"/>
        <v>46296</v>
      </c>
      <c r="U29" s="54">
        <f t="shared" si="6"/>
        <v>46326</v>
      </c>
      <c r="V29" s="58">
        <f t="shared" si="18"/>
        <v>30</v>
      </c>
      <c r="W29" s="58">
        <f t="shared" si="12"/>
        <v>300</v>
      </c>
      <c r="X29" s="57">
        <f t="shared" si="19"/>
        <v>0</v>
      </c>
      <c r="Y29" s="57">
        <f t="shared" si="15"/>
        <v>0</v>
      </c>
      <c r="Z29" s="57">
        <f t="shared" si="13"/>
        <v>0</v>
      </c>
      <c r="AA29" s="57">
        <f t="shared" si="16"/>
        <v>0</v>
      </c>
      <c r="AB29" s="57">
        <f t="shared" si="14"/>
        <v>0</v>
      </c>
      <c r="AC29" s="57">
        <f t="shared" si="7"/>
        <v>123500</v>
      </c>
      <c r="AD29" s="57">
        <f t="shared" si="8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7"/>
        <v>46327</v>
      </c>
      <c r="S30" s="54">
        <f>R30+29</f>
        <v>46356</v>
      </c>
      <c r="T30" s="54">
        <f t="shared" si="5"/>
        <v>46327</v>
      </c>
      <c r="U30" s="54">
        <f t="shared" si="6"/>
        <v>46356</v>
      </c>
      <c r="V30" s="58">
        <f t="shared" si="18"/>
        <v>30</v>
      </c>
      <c r="W30" s="58">
        <f t="shared" si="12"/>
        <v>330</v>
      </c>
      <c r="X30" s="57">
        <f t="shared" si="19"/>
        <v>0</v>
      </c>
      <c r="Y30" s="57">
        <f t="shared" si="15"/>
        <v>0</v>
      </c>
      <c r="Z30" s="57">
        <f t="shared" si="13"/>
        <v>0</v>
      </c>
      <c r="AA30" s="57">
        <f t="shared" si="16"/>
        <v>0</v>
      </c>
      <c r="AB30" s="57">
        <f t="shared" si="14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7"/>
        <v>46357</v>
      </c>
      <c r="S31" s="54">
        <f>R31+30</f>
        <v>46387</v>
      </c>
      <c r="T31" s="54">
        <f t="shared" si="5"/>
        <v>46357</v>
      </c>
      <c r="U31" s="54">
        <f t="shared" si="6"/>
        <v>46387</v>
      </c>
      <c r="V31" s="58">
        <f t="shared" si="18"/>
        <v>30</v>
      </c>
      <c r="W31" s="58">
        <f t="shared" si="12"/>
        <v>360</v>
      </c>
      <c r="X31" s="57">
        <f t="shared" si="19"/>
        <v>0</v>
      </c>
      <c r="Y31" s="57">
        <f t="shared" si="15"/>
        <v>0</v>
      </c>
      <c r="Z31" s="57">
        <f t="shared" si="13"/>
        <v>0</v>
      </c>
      <c r="AA31" s="57">
        <f t="shared" si="16"/>
        <v>0</v>
      </c>
      <c r="AB31" s="57">
        <f t="shared" si="14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2"/>
        <v>360</v>
      </c>
      <c r="X32" s="57">
        <f t="shared" si="19"/>
        <v>0</v>
      </c>
      <c r="Y32" s="57">
        <f t="shared" si="15"/>
        <v>0</v>
      </c>
      <c r="Z32" s="57">
        <f t="shared" si="13"/>
        <v>0</v>
      </c>
      <c r="AA32" s="57">
        <f t="shared" si="16"/>
        <v>0</v>
      </c>
      <c r="AB32" s="57">
        <f t="shared" si="14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2"/>
        <v>360</v>
      </c>
      <c r="X33" s="57">
        <f t="shared" si="19"/>
        <v>0</v>
      </c>
      <c r="Y33" s="57">
        <f t="shared" si="15"/>
        <v>0</v>
      </c>
      <c r="Z33" s="57">
        <f t="shared" si="13"/>
        <v>0</v>
      </c>
      <c r="AA33" s="57">
        <f t="shared" si="16"/>
        <v>0</v>
      </c>
      <c r="AB33" s="57">
        <f t="shared" si="14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100" t="str">
        <f>IF(H36="","","Total AHV+ALV:")</f>
        <v/>
      </c>
      <c r="G36" s="100"/>
      <c r="H36" s="70" t="str">
        <f>IF(G35=0,"",G35+H35+I35)</f>
        <v/>
      </c>
      <c r="I36" s="100" t="str">
        <f>IF(H36="","","Total AHV+ALV+NBU:")</f>
        <v/>
      </c>
      <c r="J36" s="100"/>
      <c r="K36" s="100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20"/>
      <c r="S39" s="54">
        <f>S31+1</f>
        <v>46388</v>
      </c>
    </row>
    <row r="40" spans="1:30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20"/>
    </row>
    <row r="41" spans="1:30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20"/>
    </row>
    <row r="42" spans="1:30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20"/>
    </row>
    <row r="43" spans="1:30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20"/>
    </row>
    <row r="44" spans="1:30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30" x14ac:dyDescent="0.2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tr">
        <f>Zusammenstellung!A32</f>
        <v>Ang8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46027</v>
      </c>
    </row>
    <row r="54" spans="1:17" x14ac:dyDescent="0.25">
      <c r="A54" s="21" t="s">
        <v>36</v>
      </c>
      <c r="Q54" s="20"/>
    </row>
    <row r="55" spans="1:17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3" customForma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3" customFormat="1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3" customFormat="1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3" customForma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3" customFormat="1" x14ac:dyDescent="0.2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3" customFormat="1" x14ac:dyDescent="0.25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25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3" customForma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3" customForma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3" customFormat="1" ht="13.2" x14ac:dyDescent="0.25"/>
    <row r="68" spans="1:17" s="3" customFormat="1" ht="13.2" x14ac:dyDescent="0.25"/>
  </sheetData>
  <sheetProtection algorithmName="SHA-512" hashValue="b6uzNBh2nXuQEFGxwS45w28/UAOfMltKQu5o8DIgQrqtYVaRW6iovCLgZiKqxIDyuLUfsmwjwxHq33THzIudXg==" saltValue="H/pA6S5PhpAgq42F+mwQKQ==" spinCount="100000" sheet="1" objects="1" scenarios="1"/>
  <mergeCells count="50">
    <mergeCell ref="A58:Q58"/>
    <mergeCell ref="A59:Q59"/>
    <mergeCell ref="A65:Q65"/>
    <mergeCell ref="A61:Q61"/>
    <mergeCell ref="A62:Q62"/>
    <mergeCell ref="A63:Q63"/>
    <mergeCell ref="A64:Q64"/>
    <mergeCell ref="B16:B18"/>
    <mergeCell ref="O16:O18"/>
    <mergeCell ref="E16:E18"/>
    <mergeCell ref="F16:F18"/>
    <mergeCell ref="L16:L17"/>
    <mergeCell ref="C16:C18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H4:I4"/>
    <mergeCell ref="C5:E5"/>
    <mergeCell ref="H5:I5"/>
    <mergeCell ref="C6:E6"/>
    <mergeCell ref="C4:E4"/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8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35</vt:i4>
      </vt:variant>
    </vt:vector>
  </HeadingPairs>
  <TitlesOfParts>
    <vt:vector size="47" baseType="lpstr">
      <vt:lpstr>Zusammenstellung</vt:lpstr>
      <vt:lpstr>Ang1</vt:lpstr>
      <vt:lpstr>Ang2</vt:lpstr>
      <vt:lpstr>Ang3</vt:lpstr>
      <vt:lpstr>Ang4</vt:lpstr>
      <vt:lpstr>Ang5</vt:lpstr>
      <vt:lpstr>Ang6</vt:lpstr>
      <vt:lpstr>Ang7</vt:lpstr>
      <vt:lpstr>Ang8</vt:lpstr>
      <vt:lpstr>Ang9</vt:lpstr>
      <vt:lpstr>Ang10</vt:lpstr>
      <vt:lpstr>Monatstotal</vt:lpstr>
      <vt:lpstr>AHV</vt:lpstr>
      <vt:lpstr>ALV</vt:lpstr>
      <vt:lpstr>ALVMAX</vt:lpstr>
      <vt:lpstr>ALVMAX2</vt:lpstr>
      <vt:lpstr>'Ang1'!Druckbereich</vt:lpstr>
      <vt:lpstr>'Ang10'!Druckbereich</vt:lpstr>
      <vt:lpstr>'Ang2'!Druckbereich</vt:lpstr>
      <vt:lpstr>'Ang3'!Druckbereich</vt:lpstr>
      <vt:lpstr>'Ang4'!Druckbereich</vt:lpstr>
      <vt:lpstr>'Ang5'!Druckbereich</vt:lpstr>
      <vt:lpstr>'Ang6'!Druckbereich</vt:lpstr>
      <vt:lpstr>'Ang7'!Druckbereich</vt:lpstr>
      <vt:lpstr>'Ang8'!Druckbereich</vt:lpstr>
      <vt:lpstr>'Ang9'!Druckbereich</vt:lpstr>
      <vt:lpstr>Monatstotal!Druckbereich</vt:lpstr>
      <vt:lpstr>Zusammenstellung!Druckbereich</vt:lpstr>
      <vt:lpstr>Firma</vt:lpstr>
      <vt:lpstr>Jahr</vt:lpstr>
      <vt:lpstr>KTG</vt:lpstr>
      <vt:lpstr>KTGW</vt:lpstr>
      <vt:lpstr>NBU</vt:lpstr>
      <vt:lpstr>Ort</vt:lpstr>
      <vt:lpstr>'Ang1'!Print_Area</vt:lpstr>
      <vt:lpstr>'Ang10'!Print_Area</vt:lpstr>
      <vt:lpstr>'Ang2'!Print_Area</vt:lpstr>
      <vt:lpstr>'Ang3'!Print_Area</vt:lpstr>
      <vt:lpstr>'Ang4'!Print_Area</vt:lpstr>
      <vt:lpstr>'Ang5'!Print_Area</vt:lpstr>
      <vt:lpstr>'Ang6'!Print_Area</vt:lpstr>
      <vt:lpstr>'Ang7'!Print_Area</vt:lpstr>
      <vt:lpstr>'Ang8'!Print_Area</vt:lpstr>
      <vt:lpstr>'Ang9'!Print_Area</vt:lpstr>
      <vt:lpstr>Monatstotal!Print_Area</vt:lpstr>
      <vt:lpstr>Zusammenstellung!Print_Area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Kassenbuch</dc:title>
  <dc:creator>Cornelia Aegerter</dc:creator>
  <cp:lastModifiedBy>Stefan Haas</cp:lastModifiedBy>
  <cp:lastPrinted>2017-12-21T13:41:31Z</cp:lastPrinted>
  <dcterms:created xsi:type="dcterms:W3CDTF">2002-08-09T14:11:18Z</dcterms:created>
  <dcterms:modified xsi:type="dcterms:W3CDTF">2026-01-05T09:35:38Z</dcterms:modified>
</cp:coreProperties>
</file>